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33" i="1"/>
  <c r="J34" s="1"/>
  <c r="J35" s="1"/>
  <c r="J36" s="1"/>
  <c r="J37" s="1"/>
  <c r="I20"/>
  <c r="I19"/>
  <c r="I18"/>
  <c r="I17"/>
  <c r="I16"/>
  <c r="I15"/>
  <c r="I14"/>
  <c r="I13"/>
  <c r="I37"/>
  <c r="I36"/>
  <c r="I35"/>
  <c r="I34"/>
  <c r="I33"/>
  <c r="I32"/>
  <c r="I31"/>
  <c r="I30"/>
  <c r="I29"/>
  <c r="I28"/>
  <c r="I27"/>
  <c r="I26"/>
  <c r="I25"/>
  <c r="I24"/>
  <c r="I23"/>
  <c r="I22"/>
  <c r="I21"/>
  <c r="I12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E38" l="1"/>
  <c r="I38" s="1"/>
  <c r="J38" s="1"/>
  <c r="E6"/>
  <c r="E37"/>
  <c r="E5"/>
  <c r="E36"/>
  <c r="E34"/>
  <c r="E29"/>
  <c r="E33"/>
  <c r="E30"/>
  <c r="E24"/>
  <c r="E22"/>
  <c r="E21"/>
  <c r="E20"/>
  <c r="E19"/>
  <c r="E18"/>
  <c r="E17"/>
  <c r="E16"/>
  <c r="E15"/>
  <c r="E14"/>
  <c r="E13"/>
  <c r="E12"/>
  <c r="E28"/>
  <c r="E31"/>
  <c r="E4"/>
  <c r="E23"/>
  <c r="E25"/>
  <c r="E32"/>
  <c r="E27"/>
  <c r="E3"/>
  <c r="E26"/>
  <c r="E35"/>
</calcChain>
</file>

<file path=xl/sharedStrings.xml><?xml version="1.0" encoding="utf-8"?>
<sst xmlns="http://schemas.openxmlformats.org/spreadsheetml/2006/main" count="79" uniqueCount="67">
  <si>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</si>
  <si>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</si>
  <si>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</si>
  <si>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</si>
  <si>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</si>
  <si>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</si>
  <si>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</si>
  <si>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</si>
  <si>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</si>
  <si>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</si>
  <si>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</si>
  <si>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</si>
  <si>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</si>
  <si>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</si>
  <si>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</si>
  <si>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</si>
  <si>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</si>
  <si>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</si>
  <si>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</si>
  <si>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</si>
  <si>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</si>
  <si>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</si>
  <si>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</si>
  <si>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</si>
  <si>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</si>
  <si>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</si>
  <si>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</si>
  <si>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</si>
  <si>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</si>
  <si>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</si>
  <si>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</si>
  <si>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</si>
  <si>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</si>
  <si>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</si>
  <si>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</si>
  <si>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</si>
  <si>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</si>
  <si>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</si>
  <si>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</si>
  <si>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</si>
  <si>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</si>
  <si>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</si>
  <si>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</si>
  <si>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</si>
  <si>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</si>
  <si>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</si>
  <si>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</si>
  <si>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</si>
  <si>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</si>
  <si>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</si>
  <si>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</si>
  <si>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</si>
  <si>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</si>
  <si>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</si>
  <si>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</si>
  <si>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</si>
  <si>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</si>
  <si>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</si>
  <si>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</si>
  <si>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</si>
  <si>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</si>
  <si>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</si>
  <si>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</si>
  <si>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</si>
  <si>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</si>
  <si>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</si>
  <si>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BUY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</si>
</sst>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5" xfId="2" applyBorder="1" applyAlignment="1" applyProtection="1"/>
    <xf numFmtId="0" fontId="5" fillId="0" borderId="5" xfId="2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10" fontId="7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0" fillId="7" borderId="6" xfId="0" applyFill="1" applyBorder="1"/>
    <xf numFmtId="10" fontId="6" fillId="7" borderId="6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694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Foglio1!$J$11:$J$38</c:f>
              <c:numCache>
                <c:formatCode>General</c:formatCode>
                <c:ptCount val="28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</c:numCache>
            </c:numRef>
          </c:val>
        </c:ser>
        <c:axId val="101830656"/>
        <c:axId val="101832192"/>
      </c:areaChart>
      <c:catAx>
        <c:axId val="101830656"/>
        <c:scaling>
          <c:orientation val="minMax"/>
        </c:scaling>
        <c:axPos val="b"/>
        <c:tickLblPos val="nextTo"/>
        <c:crossAx val="101832192"/>
        <c:crosses val="autoZero"/>
        <c:auto val="1"/>
        <c:lblAlgn val="ctr"/>
        <c:lblOffset val="100"/>
      </c:catAx>
      <c:valAx>
        <c:axId val="101832192"/>
        <c:scaling>
          <c:orientation val="minMax"/>
        </c:scaling>
        <c:axPos val="l"/>
        <c:majorGridlines/>
        <c:numFmt formatCode="General" sourceLinked="1"/>
        <c:tickLblPos val="nextTo"/>
        <c:crossAx val="101830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526676</xdr:colOff>
      <xdr:row>40</xdr:row>
      <xdr:rowOff>22412</xdr:rowOff>
    </xdr:from>
    <xdr:to>
      <xdr:col>7</xdr:col>
      <xdr:colOff>448236</xdr:colOff>
      <xdr:row>58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1949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>
      <selection activeCell="A7" sqref="A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10">
      <c r="A3" s="43" t="s">
        <v>13</v>
      </c>
      <c r="B3" s="10" t="s">
        <v>14</v>
      </c>
      <c r="C3" s="14">
        <v>4.3562500000000002</v>
      </c>
      <c r="D3" s="11">
        <v>3.44</v>
      </c>
      <c r="E3" s="12">
        <f>(D3-C3)/C3</f>
        <v>-0.21032998565279776</v>
      </c>
      <c r="F3" s="11"/>
      <c r="G3" s="15"/>
      <c r="H3" s="15">
        <v>10.232900000000001</v>
      </c>
      <c r="I3" s="13">
        <v>0.04</v>
      </c>
    </row>
    <row r="4" spans="1:10">
      <c r="A4" s="43" t="s">
        <v>25</v>
      </c>
      <c r="B4" s="10" t="s">
        <v>26</v>
      </c>
      <c r="C4" s="14">
        <v>7.84</v>
      </c>
      <c r="D4" s="14">
        <v>6.91</v>
      </c>
      <c r="E4" s="12">
        <f>(D4-C4)/C4</f>
        <v>-0.1186224489795918</v>
      </c>
      <c r="F4" s="16">
        <v>8.1</v>
      </c>
      <c r="G4" s="7"/>
      <c r="H4" s="7"/>
      <c r="I4" s="13">
        <v>0.02</v>
      </c>
    </row>
    <row r="5" spans="1:10">
      <c r="A5" s="73" t="s">
        <v>45</v>
      </c>
      <c r="B5" s="74" t="s">
        <v>55</v>
      </c>
      <c r="C5" s="75">
        <v>15.12</v>
      </c>
      <c r="D5" s="75">
        <v>12.26</v>
      </c>
      <c r="E5" s="76">
        <f>(D5-C5)/C5</f>
        <v>-0.18915343915343913</v>
      </c>
      <c r="F5" s="77"/>
      <c r="G5" s="6"/>
      <c r="H5" s="6">
        <v>37.117100000000001</v>
      </c>
      <c r="I5" s="78">
        <v>0.03</v>
      </c>
    </row>
    <row r="6" spans="1:10">
      <c r="A6" s="72" t="s">
        <v>59</v>
      </c>
      <c r="B6" s="10" t="s">
        <v>60</v>
      </c>
      <c r="C6" s="16">
        <v>7.89</v>
      </c>
      <c r="D6" s="16">
        <v>7.64</v>
      </c>
      <c r="E6" s="12">
        <f>(D6-C6)/C6</f>
        <v>-3.1685678073510776E-2</v>
      </c>
      <c r="F6" s="7"/>
      <c r="G6" s="7"/>
      <c r="H6" s="7"/>
      <c r="I6" s="13">
        <v>1.4999999999999999E-2</v>
      </c>
      <c r="J6" s="7"/>
    </row>
    <row r="7" spans="1:10">
      <c r="A7" s="72" t="s">
        <v>56</v>
      </c>
      <c r="B7" s="72" t="s">
        <v>12</v>
      </c>
      <c r="C7" s="7" t="s">
        <v>66</v>
      </c>
      <c r="D7" s="7"/>
      <c r="E7" s="7"/>
      <c r="F7" s="7"/>
      <c r="G7" s="7"/>
      <c r="H7" s="7"/>
      <c r="I7" s="13">
        <v>0.02</v>
      </c>
      <c r="J7" s="7"/>
    </row>
    <row r="8" spans="1:10">
      <c r="A8" s="17"/>
      <c r="B8" s="80"/>
      <c r="C8" s="81"/>
      <c r="D8" s="20"/>
      <c r="E8" s="21"/>
      <c r="F8" s="82"/>
      <c r="G8" s="83"/>
      <c r="H8" s="83"/>
      <c r="I8" s="94">
        <v>0.125</v>
      </c>
      <c r="J8" s="83"/>
    </row>
    <row r="9" spans="1:10">
      <c r="A9" s="17"/>
      <c r="B9" s="80"/>
      <c r="C9" s="81"/>
      <c r="D9" s="20"/>
      <c r="E9" s="21"/>
      <c r="F9" s="82"/>
      <c r="G9" s="83"/>
      <c r="H9" s="83"/>
      <c r="I9" s="84"/>
      <c r="J9" s="83"/>
    </row>
    <row r="10" spans="1:10" ht="15.75" thickBot="1">
      <c r="A10" s="17"/>
      <c r="B10" s="18"/>
      <c r="C10" s="19"/>
      <c r="D10" s="20"/>
      <c r="E10" s="21"/>
      <c r="F10" s="22"/>
      <c r="G10" s="20"/>
      <c r="H10" s="20"/>
      <c r="J10" s="79" t="s">
        <v>63</v>
      </c>
    </row>
    <row r="11" spans="1:10" ht="15.75" thickBot="1">
      <c r="A11" s="23" t="s">
        <v>38</v>
      </c>
      <c r="B11" s="24"/>
      <c r="C11" s="19"/>
      <c r="D11" s="20"/>
      <c r="E11" s="21"/>
      <c r="F11" s="22"/>
      <c r="G11" s="20"/>
      <c r="H11" s="20"/>
      <c r="I11" s="7">
        <v>50000</v>
      </c>
      <c r="J11" s="7">
        <v>50000</v>
      </c>
    </row>
    <row r="12" spans="1:10">
      <c r="A12" s="25" t="s">
        <v>39</v>
      </c>
      <c r="B12" s="26" t="s">
        <v>40</v>
      </c>
      <c r="C12" s="27">
        <v>1.026</v>
      </c>
      <c r="D12" s="27">
        <v>1.121</v>
      </c>
      <c r="E12" s="28">
        <f>(D12-C12)/C12</f>
        <v>9.259259259259256E-2</v>
      </c>
      <c r="F12" s="29"/>
      <c r="G12" s="30"/>
      <c r="H12" s="31">
        <v>1.4999999999999999E-2</v>
      </c>
      <c r="I12" s="7">
        <f>MMULT((MMULT(50000,H12)),E12)</f>
        <v>69.444444444444414</v>
      </c>
      <c r="J12" s="7">
        <f>SUM(J11,I12)</f>
        <v>50069.444444444445</v>
      </c>
    </row>
    <row r="13" spans="1:10">
      <c r="A13" s="32" t="s">
        <v>34</v>
      </c>
      <c r="B13" s="33" t="s">
        <v>35</v>
      </c>
      <c r="C13" s="34">
        <v>2.855</v>
      </c>
      <c r="D13" s="35">
        <v>3.41</v>
      </c>
      <c r="E13" s="28">
        <f t="shared" ref="E13:E20" si="0">(D13-C13)/C13</f>
        <v>0.19439579684763578</v>
      </c>
      <c r="F13" s="36"/>
      <c r="G13" s="30"/>
      <c r="H13" s="31">
        <v>7.4999999999999997E-3</v>
      </c>
      <c r="I13" s="7">
        <f t="shared" ref="I13:I20" si="1">MMULT((MMULT(50000,H13)),E13)</f>
        <v>72.898423817863417</v>
      </c>
      <c r="J13" s="7">
        <f t="shared" ref="J13:J37" si="2">SUM(J12,I13)</f>
        <v>50142.342868262305</v>
      </c>
    </row>
    <row r="14" spans="1:10">
      <c r="A14" s="32" t="s">
        <v>41</v>
      </c>
      <c r="B14" s="33" t="s">
        <v>42</v>
      </c>
      <c r="C14" s="37">
        <v>1.1519999999999999</v>
      </c>
      <c r="D14" s="35">
        <v>1.331</v>
      </c>
      <c r="E14" s="28">
        <f t="shared" si="0"/>
        <v>0.1553819444444445</v>
      </c>
      <c r="F14" s="36"/>
      <c r="G14" s="35"/>
      <c r="H14" s="31">
        <v>2.5000000000000001E-2</v>
      </c>
      <c r="I14" s="7">
        <f t="shared" si="1"/>
        <v>194.22743055555563</v>
      </c>
      <c r="J14" s="7">
        <f t="shared" si="2"/>
        <v>50336.57029881786</v>
      </c>
    </row>
    <row r="15" spans="1:10">
      <c r="A15" s="32" t="s">
        <v>43</v>
      </c>
      <c r="B15" s="33" t="s">
        <v>44</v>
      </c>
      <c r="C15" s="34">
        <v>5.84</v>
      </c>
      <c r="D15" s="35">
        <v>7.45</v>
      </c>
      <c r="E15" s="28">
        <f t="shared" si="0"/>
        <v>0.27568493150684936</v>
      </c>
      <c r="F15" s="38"/>
      <c r="G15" s="39"/>
      <c r="H15" s="31">
        <v>0.02</v>
      </c>
      <c r="I15" s="7">
        <f t="shared" si="1"/>
        <v>275.68493150684935</v>
      </c>
      <c r="J15" s="7">
        <f>SUM(J14,I15)</f>
        <v>50612.255230324707</v>
      </c>
    </row>
    <row r="16" spans="1:10">
      <c r="A16" s="32" t="s">
        <v>45</v>
      </c>
      <c r="B16" s="33" t="s">
        <v>46</v>
      </c>
      <c r="C16" s="35">
        <v>18.239999999999998</v>
      </c>
      <c r="D16" s="27">
        <v>19.62</v>
      </c>
      <c r="E16" s="28">
        <f t="shared" si="0"/>
        <v>7.5657894736842257E-2</v>
      </c>
      <c r="F16" s="38"/>
      <c r="G16" s="39"/>
      <c r="H16" s="40">
        <v>0.02</v>
      </c>
      <c r="I16" s="7">
        <f t="shared" si="1"/>
        <v>75.657894736842252</v>
      </c>
      <c r="J16" s="7">
        <f t="shared" si="2"/>
        <v>50687.913125061546</v>
      </c>
    </row>
    <row r="17" spans="1:10">
      <c r="A17" s="32" t="s">
        <v>41</v>
      </c>
      <c r="B17" s="33" t="s">
        <v>42</v>
      </c>
      <c r="C17" s="34">
        <v>1.02</v>
      </c>
      <c r="D17" s="35">
        <v>1.411</v>
      </c>
      <c r="E17" s="28">
        <f t="shared" si="0"/>
        <v>0.38333333333333336</v>
      </c>
      <c r="F17" s="38"/>
      <c r="G17" s="39"/>
      <c r="H17" s="31">
        <v>1.4999999999999999E-2</v>
      </c>
      <c r="I17" s="7">
        <f t="shared" si="1"/>
        <v>287.5</v>
      </c>
      <c r="J17" s="7">
        <f t="shared" si="2"/>
        <v>50975.413125061546</v>
      </c>
    </row>
    <row r="18" spans="1:10">
      <c r="A18" s="32" t="s">
        <v>47</v>
      </c>
      <c r="B18" s="41" t="s">
        <v>48</v>
      </c>
      <c r="C18" s="41">
        <v>2.3849999999999998</v>
      </c>
      <c r="D18" s="27">
        <v>2.72</v>
      </c>
      <c r="E18" s="28">
        <f t="shared" si="0"/>
        <v>0.14046121593291422</v>
      </c>
      <c r="F18" s="27"/>
      <c r="G18" s="27"/>
      <c r="H18" s="31">
        <v>0.02</v>
      </c>
      <c r="I18" s="7">
        <f t="shared" si="1"/>
        <v>140.46121593291423</v>
      </c>
      <c r="J18" s="7">
        <f t="shared" si="2"/>
        <v>51115.874340994458</v>
      </c>
    </row>
    <row r="19" spans="1:10">
      <c r="A19" s="32" t="s">
        <v>17</v>
      </c>
      <c r="B19" s="33" t="s">
        <v>18</v>
      </c>
      <c r="C19" s="35">
        <v>4.76</v>
      </c>
      <c r="D19" s="27">
        <v>5.17</v>
      </c>
      <c r="E19" s="28">
        <f t="shared" si="0"/>
        <v>8.6134453781512632E-2</v>
      </c>
      <c r="F19" s="38"/>
      <c r="G19" s="29"/>
      <c r="H19" s="42">
        <v>2.5000000000000001E-2</v>
      </c>
      <c r="I19" s="7">
        <f t="shared" si="1"/>
        <v>107.66806722689078</v>
      </c>
      <c r="J19" s="7">
        <f t="shared" si="2"/>
        <v>51223.54240822135</v>
      </c>
    </row>
    <row r="20" spans="1:10">
      <c r="A20" s="32" t="s">
        <v>49</v>
      </c>
      <c r="B20" s="33" t="s">
        <v>50</v>
      </c>
      <c r="C20" s="35">
        <v>0.78500000000000003</v>
      </c>
      <c r="D20" s="27">
        <v>0.94499999999999995</v>
      </c>
      <c r="E20" s="28">
        <f t="shared" si="0"/>
        <v>0.20382165605095531</v>
      </c>
      <c r="F20" s="38"/>
      <c r="G20" s="29"/>
      <c r="H20" s="40">
        <v>0.02</v>
      </c>
      <c r="I20" s="7">
        <f t="shared" si="1"/>
        <v>203.82165605095531</v>
      </c>
      <c r="J20" s="7">
        <f t="shared" si="2"/>
        <v>51427.364064272304</v>
      </c>
    </row>
    <row r="21" spans="1:10">
      <c r="A21" s="32" t="s">
        <v>51</v>
      </c>
      <c r="B21" s="33" t="s">
        <v>52</v>
      </c>
      <c r="C21" s="27">
        <v>1.7949999999999999</v>
      </c>
      <c r="D21" s="27">
        <v>2.0699999999999998</v>
      </c>
      <c r="E21" s="28">
        <f>(D21-C21)/C21</f>
        <v>0.15320334261838436</v>
      </c>
      <c r="F21" s="35"/>
      <c r="G21" s="35"/>
      <c r="H21" s="31">
        <v>0.02</v>
      </c>
      <c r="I21" s="7">
        <f t="shared" ref="I21:I37" si="3">MMULT((MMULT(50000,H21)),E21)</f>
        <v>153.20334261838437</v>
      </c>
      <c r="J21" s="7">
        <f t="shared" si="2"/>
        <v>51580.567406890688</v>
      </c>
    </row>
    <row r="22" spans="1:10">
      <c r="A22" s="32" t="s">
        <v>34</v>
      </c>
      <c r="B22" s="33" t="s">
        <v>35</v>
      </c>
      <c r="C22" s="34">
        <v>2.855</v>
      </c>
      <c r="D22" s="35">
        <v>3.8</v>
      </c>
      <c r="E22" s="28">
        <f t="shared" ref="E22" si="4">(D22-C22)/C22</f>
        <v>0.33099824868651484</v>
      </c>
      <c r="F22" s="36"/>
      <c r="G22" s="35"/>
      <c r="H22" s="31">
        <v>7.4999999999999997E-3</v>
      </c>
      <c r="I22" s="7">
        <f t="shared" si="3"/>
        <v>124.12434325744306</v>
      </c>
      <c r="J22" s="7">
        <f t="shared" si="2"/>
        <v>51704.691750148129</v>
      </c>
    </row>
    <row r="23" spans="1:10">
      <c r="A23" s="32" t="s">
        <v>23</v>
      </c>
      <c r="B23" s="33" t="s">
        <v>24</v>
      </c>
      <c r="C23" s="27">
        <v>0.73699999999999999</v>
      </c>
      <c r="D23" s="27">
        <v>0.85</v>
      </c>
      <c r="E23" s="28">
        <f t="shared" ref="E23:E28" si="5">(D23-C23)/C23</f>
        <v>0.15332428765264586</v>
      </c>
      <c r="F23" s="35"/>
      <c r="G23" s="30"/>
      <c r="H23" s="31">
        <v>0.02</v>
      </c>
      <c r="I23" s="7">
        <f t="shared" si="3"/>
        <v>153.32428765264586</v>
      </c>
      <c r="J23" s="7">
        <f t="shared" si="2"/>
        <v>51858.016037800779</v>
      </c>
    </row>
    <row r="24" spans="1:10">
      <c r="A24" s="44" t="s">
        <v>36</v>
      </c>
      <c r="B24" s="45" t="s">
        <v>37</v>
      </c>
      <c r="C24" s="34">
        <v>0.12</v>
      </c>
      <c r="D24" s="35">
        <v>0.129</v>
      </c>
      <c r="E24" s="28">
        <f t="shared" si="5"/>
        <v>7.5000000000000067E-2</v>
      </c>
      <c r="F24" s="46"/>
      <c r="G24" s="35"/>
      <c r="H24" s="31">
        <v>2.5000000000000001E-2</v>
      </c>
      <c r="I24" s="7">
        <f t="shared" si="3"/>
        <v>93.750000000000085</v>
      </c>
      <c r="J24" s="7">
        <f t="shared" si="2"/>
        <v>51951.766037800779</v>
      </c>
    </row>
    <row r="25" spans="1:10">
      <c r="A25" s="44" t="s">
        <v>21</v>
      </c>
      <c r="B25" s="33" t="s">
        <v>22</v>
      </c>
      <c r="C25" s="27">
        <v>0.77139999999999997</v>
      </c>
      <c r="D25" s="27">
        <v>0.5</v>
      </c>
      <c r="E25" s="57">
        <f t="shared" si="5"/>
        <v>-0.35182784547575835</v>
      </c>
      <c r="F25" s="35"/>
      <c r="G25" s="35"/>
      <c r="H25" s="31">
        <v>3.5000000000000003E-2</v>
      </c>
      <c r="I25" s="7">
        <f t="shared" si="3"/>
        <v>-615.69872958257724</v>
      </c>
      <c r="J25" s="7">
        <f t="shared" si="2"/>
        <v>51336.067308218204</v>
      </c>
    </row>
    <row r="26" spans="1:10">
      <c r="A26" s="59" t="s">
        <v>11</v>
      </c>
      <c r="B26" s="60" t="s">
        <v>12</v>
      </c>
      <c r="C26" s="61">
        <v>4.71</v>
      </c>
      <c r="D26" s="61">
        <v>4.78</v>
      </c>
      <c r="E26" s="62">
        <f t="shared" si="5"/>
        <v>1.486199575371556E-2</v>
      </c>
      <c r="F26" s="61"/>
      <c r="G26" s="63"/>
      <c r="H26" s="64">
        <v>1.2500000000000001E-2</v>
      </c>
      <c r="I26" s="7">
        <f t="shared" si="3"/>
        <v>9.2887473460722241</v>
      </c>
      <c r="J26" s="7">
        <f t="shared" si="2"/>
        <v>51345.356055564276</v>
      </c>
    </row>
    <row r="27" spans="1:10">
      <c r="A27" s="59" t="s">
        <v>15</v>
      </c>
      <c r="B27" s="60" t="s">
        <v>16</v>
      </c>
      <c r="C27" s="61">
        <v>37.450000000000003</v>
      </c>
      <c r="D27" s="61">
        <v>36.450000000000003</v>
      </c>
      <c r="E27" s="65">
        <f t="shared" si="5"/>
        <v>-2.6702269692923896E-2</v>
      </c>
      <c r="F27" s="61"/>
      <c r="G27" s="66"/>
      <c r="H27" s="64">
        <v>1.2500000000000001E-2</v>
      </c>
      <c r="I27" s="7">
        <f t="shared" si="3"/>
        <v>-16.688918558077436</v>
      </c>
      <c r="J27" s="7">
        <f t="shared" si="2"/>
        <v>51328.667137006196</v>
      </c>
    </row>
    <row r="28" spans="1:10">
      <c r="A28" s="44" t="s">
        <v>28</v>
      </c>
      <c r="B28" s="33" t="s">
        <v>29</v>
      </c>
      <c r="C28" s="34">
        <v>0.26400000000000001</v>
      </c>
      <c r="D28" s="35">
        <v>0.21</v>
      </c>
      <c r="E28" s="57">
        <f t="shared" si="5"/>
        <v>-0.20454545454545461</v>
      </c>
      <c r="F28" s="38"/>
      <c r="G28" s="35"/>
      <c r="H28" s="31">
        <v>2.5000000000000001E-2</v>
      </c>
      <c r="I28" s="7">
        <f t="shared" si="3"/>
        <v>-255.68181818181827</v>
      </c>
      <c r="J28" s="7">
        <f t="shared" si="2"/>
        <v>51072.98531882438</v>
      </c>
    </row>
    <row r="29" spans="1:10">
      <c r="A29" s="47" t="s">
        <v>32</v>
      </c>
      <c r="B29" s="51" t="s">
        <v>33</v>
      </c>
      <c r="C29" s="52">
        <v>0.65500000000000003</v>
      </c>
      <c r="D29" s="48">
        <v>0.65900000000000003</v>
      </c>
      <c r="E29" s="58">
        <f>(D29-C29)/C29</f>
        <v>6.1068702290076387E-3</v>
      </c>
      <c r="F29" s="53"/>
      <c r="G29" s="49"/>
      <c r="H29" s="50">
        <v>0.04</v>
      </c>
      <c r="I29" s="7">
        <f t="shared" si="3"/>
        <v>12.213740458015277</v>
      </c>
      <c r="J29" s="7">
        <f t="shared" si="2"/>
        <v>51085.199059282393</v>
      </c>
    </row>
    <row r="30" spans="1:10">
      <c r="A30" s="44" t="s">
        <v>36</v>
      </c>
      <c r="B30" s="45" t="s">
        <v>37</v>
      </c>
      <c r="C30" s="37">
        <v>0.11899999999999999</v>
      </c>
      <c r="D30" s="35">
        <v>7.0000000000000007E-2</v>
      </c>
      <c r="E30" s="57">
        <f>(D30-C30)/C30</f>
        <v>-0.41176470588235287</v>
      </c>
      <c r="F30" s="46"/>
      <c r="G30" s="35"/>
      <c r="H30" s="31">
        <v>0.04</v>
      </c>
      <c r="I30" s="7">
        <f t="shared" si="3"/>
        <v>-823.52941176470574</v>
      </c>
      <c r="J30" s="7">
        <f t="shared" si="2"/>
        <v>50261.669647517687</v>
      </c>
    </row>
    <row r="31" spans="1:10">
      <c r="A31" s="44" t="s">
        <v>27</v>
      </c>
      <c r="B31" s="68" t="s">
        <v>53</v>
      </c>
      <c r="C31" s="35">
        <v>2.9</v>
      </c>
      <c r="D31" s="35">
        <v>3.31</v>
      </c>
      <c r="E31" s="28">
        <f>(D31-C31)/C31</f>
        <v>0.14137931034482765</v>
      </c>
      <c r="F31" s="69"/>
      <c r="G31" s="69"/>
      <c r="H31" s="31">
        <v>2.5000000000000001E-2</v>
      </c>
      <c r="I31" s="7">
        <f t="shared" si="3"/>
        <v>176.72413793103456</v>
      </c>
      <c r="J31" s="7">
        <f t="shared" si="2"/>
        <v>50438.393785448723</v>
      </c>
    </row>
    <row r="32" spans="1:10">
      <c r="A32" s="70" t="s">
        <v>19</v>
      </c>
      <c r="B32" s="33" t="s">
        <v>20</v>
      </c>
      <c r="C32" s="35">
        <v>2.33</v>
      </c>
      <c r="D32" s="27">
        <v>2.4500000000000002</v>
      </c>
      <c r="E32" s="28">
        <f>(D32-C32)/C32</f>
        <v>5.1502145922746823E-2</v>
      </c>
      <c r="F32" s="38"/>
      <c r="G32" s="69"/>
      <c r="H32" s="40">
        <v>0.02</v>
      </c>
      <c r="I32" s="7">
        <f t="shared" si="3"/>
        <v>51.50214592274682</v>
      </c>
      <c r="J32" s="7">
        <f t="shared" si="2"/>
        <v>50489.895931371473</v>
      </c>
    </row>
    <row r="33" spans="1:10">
      <c r="A33" s="67" t="s">
        <v>45</v>
      </c>
      <c r="B33" s="51" t="s">
        <v>55</v>
      </c>
      <c r="C33" s="55">
        <v>15.87</v>
      </c>
      <c r="D33" s="54">
        <v>16.32</v>
      </c>
      <c r="E33" s="58">
        <f>(D33-C33)/C33</f>
        <v>2.8355387523629559E-2</v>
      </c>
      <c r="F33" s="71"/>
      <c r="G33" s="49"/>
      <c r="H33" s="56">
        <v>0.02</v>
      </c>
      <c r="I33" s="7">
        <f t="shared" si="3"/>
        <v>28.35538752362956</v>
      </c>
      <c r="J33" s="7">
        <f t="shared" si="2"/>
        <v>50518.251318895105</v>
      </c>
    </row>
    <row r="34" spans="1:10">
      <c r="A34" s="70" t="s">
        <v>30</v>
      </c>
      <c r="B34" s="33" t="s">
        <v>31</v>
      </c>
      <c r="C34" s="34">
        <v>0.16600000000000001</v>
      </c>
      <c r="D34" s="35">
        <v>0.17499999999999999</v>
      </c>
      <c r="E34" s="28">
        <f t="shared" ref="E34" si="6">(D34-C34)/C34</f>
        <v>5.4216867469879394E-2</v>
      </c>
      <c r="F34" s="38"/>
      <c r="G34" s="35"/>
      <c r="H34" s="31">
        <v>0.02</v>
      </c>
      <c r="I34" s="7">
        <f t="shared" si="3"/>
        <v>54.216867469879396</v>
      </c>
      <c r="J34" s="7">
        <f t="shared" si="2"/>
        <v>50572.468186364982</v>
      </c>
    </row>
    <row r="35" spans="1:10">
      <c r="A35" s="44" t="s">
        <v>9</v>
      </c>
      <c r="B35" s="45" t="s">
        <v>10</v>
      </c>
      <c r="C35" s="27">
        <v>6.62</v>
      </c>
      <c r="D35" s="27">
        <v>7.06</v>
      </c>
      <c r="E35" s="28">
        <f t="shared" ref="E35" si="7">(D35-C35)/C35</f>
        <v>6.6465256797583E-2</v>
      </c>
      <c r="F35" s="27"/>
      <c r="G35" s="39"/>
      <c r="H35" s="31">
        <v>2.5000000000000001E-2</v>
      </c>
      <c r="I35" s="7">
        <f t="shared" si="3"/>
        <v>83.081570996978755</v>
      </c>
      <c r="J35" s="7">
        <f t="shared" si="2"/>
        <v>50655.549757361958</v>
      </c>
    </row>
    <row r="36" spans="1:10">
      <c r="A36" s="70" t="s">
        <v>56</v>
      </c>
      <c r="B36" s="32" t="s">
        <v>12</v>
      </c>
      <c r="C36" s="27">
        <v>4.5599999999999996</v>
      </c>
      <c r="D36" s="27">
        <v>4.8099999999999996</v>
      </c>
      <c r="E36" s="28">
        <f>(D36-C36)/C36</f>
        <v>5.4824561403508776E-2</v>
      </c>
      <c r="F36" s="27"/>
      <c r="G36" s="39"/>
      <c r="H36" s="31">
        <v>0.03</v>
      </c>
      <c r="I36" s="7">
        <f t="shared" si="3"/>
        <v>82.236842105263165</v>
      </c>
      <c r="J36" s="7">
        <f t="shared" si="2"/>
        <v>50737.786599467217</v>
      </c>
    </row>
    <row r="37" spans="1:10">
      <c r="A37" s="32" t="s">
        <v>57</v>
      </c>
      <c r="B37" s="45" t="s">
        <v>58</v>
      </c>
      <c r="C37" s="27">
        <v>1.37</v>
      </c>
      <c r="D37" s="27">
        <v>1.478</v>
      </c>
      <c r="E37" s="28">
        <f>(D37-C37)/C37</f>
        <v>7.8832116788321069E-2</v>
      </c>
      <c r="F37" s="35"/>
      <c r="G37" s="30"/>
      <c r="H37" s="31">
        <v>0.03</v>
      </c>
      <c r="I37" s="7">
        <f t="shared" si="3"/>
        <v>118.2481751824816</v>
      </c>
      <c r="J37" s="7">
        <f t="shared" si="2"/>
        <v>50856.034774649699</v>
      </c>
    </row>
    <row r="38" spans="1:10">
      <c r="A38" s="85" t="s">
        <v>61</v>
      </c>
      <c r="B38" s="86" t="s">
        <v>62</v>
      </c>
      <c r="C38" s="87">
        <v>5.0599999999999996</v>
      </c>
      <c r="D38" s="88">
        <v>6</v>
      </c>
      <c r="E38" s="89">
        <f>(D38-C38)/C38</f>
        <v>0.18577075098814239</v>
      </c>
      <c r="F38" s="90"/>
      <c r="G38" s="91"/>
      <c r="H38" s="92">
        <v>0.02</v>
      </c>
      <c r="I38" s="7">
        <f t="shared" ref="I38" si="8">MMULT((MMULT(50000,H38)),E38)</f>
        <v>185.7707509881424</v>
      </c>
      <c r="J38" s="7">
        <f t="shared" ref="J38" si="9">SUM(J37,I38)</f>
        <v>51041.805525637843</v>
      </c>
    </row>
    <row r="41" spans="1:10">
      <c r="I41" s="7" t="s">
        <v>64</v>
      </c>
      <c r="J41" s="7">
        <v>27</v>
      </c>
    </row>
    <row r="42" spans="1:10">
      <c r="I42" s="7" t="s">
        <v>65</v>
      </c>
      <c r="J42" s="93">
        <v>0.8518</v>
      </c>
    </row>
  </sheetData>
  <hyperlinks>
    <hyperlink ref="A3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16" r:id="rId11" display="https://investimenti.bnpparibas.it/isin/nl0011947445"/>
    <hyperlink ref="A12" r:id="rId12" display="https://investimenti.bnpparibas.it/isin/nl0011834353"/>
    <hyperlink ref="A18" r:id="rId13" display="https://investimenti.bnpparibas.it/isin/nl0012159958"/>
    <hyperlink ref="A13" r:id="rId14" display="https://investimenti.bnpparibas.it/isin/nl0012315485"/>
    <hyperlink ref="A31" r:id="rId15" display="https://investimenti.bnpparibas.it/isin/nl0012159982"/>
    <hyperlink ref="A32" r:id="rId16" display="https://investimenti.bnpparibas.it/isin/nl0012314892"/>
    <hyperlink ref="A35" r:id="rId17" display="https://investimenti.bnpparibas.it/isin/nl0012159909"/>
    <hyperlink ref="B35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2" r:id="rId22" display="https://investimenti.bnpparibas.it/isin/nl0012315485"/>
    <hyperlink ref="B27" r:id="rId23" display="https://investimenti.bnpparibas.it/isin/nl0011949144"/>
    <hyperlink ref="A27" r:id="rId24" display="https://investimenti.bnpparibas.it/isin/nl0011949144"/>
    <hyperlink ref="B26" r:id="rId25" display="https://investimenti.bnpparibas.it/isin/nl0011949367"/>
    <hyperlink ref="A26" r:id="rId26" display="https://investimenti.bnpparibas.it/isin/nl0011949367"/>
    <hyperlink ref="B30" r:id="rId27" display="https://investimenti.bnpparibas.it/isin/nl0011955604"/>
    <hyperlink ref="A30" r:id="rId28" display="https://investimenti.bnpparibas.it/isin/nl0011955604"/>
    <hyperlink ref="B31" r:id="rId29" display="https://investimenti.bnpparibas.it/isin/nl0012159982"/>
    <hyperlink ref="B24" r:id="rId30" display="https://investimenti.bnpparibas.it/isin/nl0011955604"/>
    <hyperlink ref="A24" r:id="rId31" display="https://investimenti.bnpparibas.it/isin/nl0011955604"/>
    <hyperlink ref="A33" r:id="rId32" display="https://investimenti.bnpparibas.it/isin/nl0011947445"/>
    <hyperlink ref="B33" r:id="rId33" display="https://investimenti.bnpparibas.it/isin/nl0011947445"/>
    <hyperlink ref="A29" r:id="rId34" display="https://investimenti.bnpparibas.it/isin/nl0012315600"/>
    <hyperlink ref="B29" r:id="rId35" display="https://investimenti.bnpparibas.it/isin/nl0012315600"/>
    <hyperlink ref="A34" r:id="rId36" display="https://investimenti.bnpparibas.it/isin/nl0012158141"/>
    <hyperlink ref="A5" r:id="rId37" display="https://investimenti.bnpparibas.it/isin/nl0011947445"/>
    <hyperlink ref="B5" r:id="rId38" display="https://investimenti.bnpparibas.it/isin/nl0011947445"/>
    <hyperlink ref="A36" r:id="rId39" display="https://investimenti.bnpparibas.it/isin/nl0011949359"/>
    <hyperlink ref="B36" r:id="rId40" display="https://investimenti.bnpparibas.it/isin/nl0011949359"/>
    <hyperlink ref="A37" r:id="rId41" display="https://investimenti.bnpparibas.it/isin/nl0011946629"/>
    <hyperlink ref="B37" r:id="rId42" display="https://investimenti.bnpparibas.it/isin/nl0011946629"/>
    <hyperlink ref="A6" r:id="rId43" display="https://investimenti.bnpparibas.it/isin/nl0012159735"/>
    <hyperlink ref="B6" r:id="rId44" display="https://investimenti.bnpparibas.it/isin/nl0012159735"/>
    <hyperlink ref="A38" r:id="rId45" display="https://investimenti.bnpparibas.it/isin/nl0011946256"/>
    <hyperlink ref="A7" r:id="rId46" display="https://investimenti.bnpparibas.it/isin/nl0011949359"/>
    <hyperlink ref="B7" r:id="rId47" display="https://investimenti.bnpparibas.it/isin/nl0011949359"/>
  </hyperlinks>
  <pageMargins left="0.7" right="0.7" top="0.75" bottom="0.75" header="0.3" footer="0.3"/>
  <pageSetup paperSize="9" orientation="portrait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2017-08-21T07:50:52Z</dcterms:modified>
</cp:coreProperties>
</file>