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528"/>
  <workbookPr defaultThemeVersion="124226"/>
  <xr:revisionPtr revIDLastSave="0" documentId="8_{E4B2A56E-1BC5-45B4-A094-4614271D3E86}" xr6:coauthVersionLast="23" xr6:coauthVersionMax="23" xr10:uidLastSave="{00000000-0000-0000-0000-000000000000}"/>
  <bookViews>
    <workbookView xWindow="360" yWindow="60" windowWidth="16215" windowHeight="7950" xr2:uid="{00000000-000D-0000-FFFF-FFFF00000000}"/>
  </bookViews>
  <sheets>
    <sheet name="Foglio1" sheetId="1" r:id="rId1"/>
    <sheet name="Foglio2" sheetId="2" r:id="rId2"/>
    <sheet name="Foglio3" sheetId="3" r:id="rId3"/>
  </sheets>
  <calcPr calcId="171026"/>
</workbook>
</file>

<file path=xl/calcChain.xml><?xml version="1.0" encoding="utf-8"?>
<calcChain xmlns="http://schemas.openxmlformats.org/spreadsheetml/2006/main">
  <c r="E49" i="1" l="1"/>
  <c r="I49" i="1"/>
  <c r="E12" i="1"/>
  <c r="I12" i="1"/>
  <c r="J12" i="1"/>
  <c r="E13" i="1"/>
  <c r="I13" i="1"/>
  <c r="J13" i="1"/>
  <c r="E14" i="1"/>
  <c r="I14" i="1"/>
  <c r="J14" i="1"/>
  <c r="E15" i="1"/>
  <c r="I15" i="1"/>
  <c r="J15" i="1"/>
  <c r="E16" i="1"/>
  <c r="I16" i="1"/>
  <c r="J16" i="1"/>
  <c r="E17" i="1"/>
  <c r="I17" i="1"/>
  <c r="J17" i="1"/>
  <c r="E18" i="1"/>
  <c r="I18" i="1"/>
  <c r="J18" i="1"/>
  <c r="E19" i="1"/>
  <c r="I19" i="1"/>
  <c r="J19" i="1"/>
  <c r="E20" i="1"/>
  <c r="I20" i="1"/>
  <c r="J20" i="1"/>
  <c r="E21" i="1"/>
  <c r="I21" i="1"/>
  <c r="J21" i="1"/>
  <c r="E22" i="1"/>
  <c r="I22" i="1"/>
  <c r="J22" i="1"/>
  <c r="E23" i="1"/>
  <c r="I23" i="1"/>
  <c r="J23" i="1"/>
  <c r="E24" i="1"/>
  <c r="I24" i="1"/>
  <c r="J24" i="1"/>
  <c r="E25" i="1"/>
  <c r="I25" i="1"/>
  <c r="J25" i="1"/>
  <c r="E26" i="1"/>
  <c r="I26" i="1"/>
  <c r="J26" i="1"/>
  <c r="E27" i="1"/>
  <c r="I27" i="1"/>
  <c r="J27" i="1"/>
  <c r="E28" i="1"/>
  <c r="I28" i="1"/>
  <c r="J28" i="1"/>
  <c r="E29" i="1"/>
  <c r="I29" i="1"/>
  <c r="J29" i="1"/>
  <c r="E30" i="1"/>
  <c r="I30" i="1"/>
  <c r="J30" i="1"/>
  <c r="E31" i="1"/>
  <c r="I31" i="1"/>
  <c r="J31" i="1"/>
  <c r="E32" i="1"/>
  <c r="I32" i="1"/>
  <c r="J32" i="1"/>
  <c r="E33" i="1"/>
  <c r="I33" i="1"/>
  <c r="J33" i="1"/>
  <c r="E34" i="1"/>
  <c r="I34" i="1"/>
  <c r="J34" i="1"/>
  <c r="E35" i="1"/>
  <c r="I35" i="1"/>
  <c r="J35" i="1"/>
  <c r="E36" i="1"/>
  <c r="I36" i="1"/>
  <c r="J36" i="1"/>
  <c r="E37" i="1"/>
  <c r="I37" i="1"/>
  <c r="J37" i="1"/>
  <c r="E38" i="1"/>
  <c r="I38" i="1"/>
  <c r="J38" i="1"/>
  <c r="E39" i="1"/>
  <c r="I39" i="1"/>
  <c r="J39" i="1"/>
  <c r="E40" i="1"/>
  <c r="I40" i="1"/>
  <c r="J40" i="1"/>
  <c r="E41" i="1"/>
  <c r="I41" i="1"/>
  <c r="J41" i="1"/>
  <c r="E42" i="1"/>
  <c r="I42" i="1"/>
  <c r="J42" i="1"/>
  <c r="E43" i="1"/>
  <c r="I43" i="1"/>
  <c r="J43" i="1"/>
  <c r="E44" i="1"/>
  <c r="I44" i="1"/>
  <c r="J44" i="1"/>
  <c r="E45" i="1"/>
  <c r="I45" i="1"/>
  <c r="J45" i="1"/>
  <c r="E46" i="1"/>
  <c r="I46" i="1"/>
  <c r="J46" i="1"/>
  <c r="E47" i="1"/>
  <c r="I47" i="1"/>
  <c r="J47" i="1"/>
  <c r="E48" i="1"/>
  <c r="I48" i="1"/>
  <c r="J48" i="1"/>
  <c r="J49" i="1"/>
  <c r="E4" i="1"/>
  <c r="E5" i="1"/>
</calcChain>
</file>

<file path=xl/sharedStrings.xml><?xml version="1.0" encoding="utf-8"?>
<sst xmlns="http://schemas.openxmlformats.org/spreadsheetml/2006/main" count="102" uniqueCount="82">
  <si>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</si>
  <si>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</si>
  <si>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</si>
  <si>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</si>
  <si>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</si>
  <si>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</si>
  <si>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</si>
  <si>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</si>
  <si>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</si>
  <si>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</si>
  <si>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</si>
  <si>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</si>
  <si>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</si>
  <si>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</si>
  <si>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</si>
  <si>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</si>
  <si>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</si>
  <si>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</si>
  <si>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</si>
  <si>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</si>
  <si>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</si>
  <si>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</si>
  <si>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</si>
  <si>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</si>
  <si>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</si>
  <si>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</si>
  <si>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</si>
  <si>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</si>
  <si>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</si>
  <si>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</si>
  <si>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</si>
  <si>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</si>
  <si>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</si>
  <si>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</si>
  <si>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</si>
  <si>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</si>
  <si>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</si>
  <si>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</si>
  <si>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</si>
  <si>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</si>
  <si>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</si>
  <si>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</si>
  <si>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</si>
  <si>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</si>
  <si>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</si>
  <si>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</si>
  <si>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</si>
  <si>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</si>
  <si>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</si>
  <si>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</si>
  <si>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</si>
  <si>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</si>
  <si>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</si>
  <si>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</si>
  <si>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</si>
  <si>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</si>
  <si>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</si>
  <si>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</si>
  <si>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</si>
  <si>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</si>
  <si>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</si>
  <si>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</si>
  <si>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</si>
  <si>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</si>
  <si>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</si>
  <si>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</si>
  <si>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</si>
  <si>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</si>
  <si>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</si>
  <si>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</si>
  <si>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</si>
  <si>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</si>
  <si>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</si>
  <si>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</si>
  <si>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</si>
  <si>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</si>
  <si>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Buy 1,5% @ 6,80 Limit</t>
  </si>
  <si>
    <t>NL0012315832</t>
  </si>
  <si>
    <t>TENARIS Mini Short</t>
  </si>
  <si>
    <t>ENEL Mini Long</t>
  </si>
  <si>
    <t>BUY</t>
  </si>
  <si>
    <t>NL0011609755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</si>
</sst>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9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4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10" fontId="6" fillId="5" borderId="12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6" fillId="0" borderId="12" xfId="3" applyBorder="1" applyAlignment="1">
      <alignment wrapText="1"/>
    </xf>
    <xf numFmtId="0" fontId="16" fillId="0" borderId="12" xfId="3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10" fontId="6" fillId="3" borderId="12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0" fontId="5" fillId="0" borderId="9" xfId="2" applyBorder="1" applyAlignment="1" applyProtection="1"/>
    <xf numFmtId="0" fontId="5" fillId="0" borderId="9" xfId="2" applyBorder="1" applyAlignment="1" applyProtection="1">
      <alignment horizontal="center"/>
    </xf>
    <xf numFmtId="0" fontId="6" fillId="0" borderId="9" xfId="0" applyFont="1" applyFill="1" applyBorder="1" applyAlignment="1">
      <alignment horizontal="center"/>
    </xf>
    <xf numFmtId="10" fontId="7" fillId="0" borderId="9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0" fontId="0" fillId="3" borderId="9" xfId="0" applyFont="1" applyFill="1" applyBorder="1" applyAlignment="1">
      <alignment horizontal="center"/>
    </xf>
    <xf numFmtId="0" fontId="16" fillId="0" borderId="12" xfId="3" applyFont="1" applyBorder="1" applyAlignment="1">
      <alignment horizontal="center" wrapText="1"/>
    </xf>
    <xf numFmtId="0" fontId="5" fillId="0" borderId="5" xfId="2" applyFill="1" applyBorder="1" applyAlignment="1" applyProtection="1"/>
    <xf numFmtId="0" fontId="5" fillId="0" borderId="5" xfId="2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10" fontId="7" fillId="0" borderId="5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</cellXfs>
  <cellStyles count="4">
    <cellStyle name="Collegamento ipertestuale" xfId="2" builtinId="8"/>
    <cellStyle name="Hyperlink" xfId="3" xr:uid="{00000000-000B-0000-0000-000008000000}"/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732594961735866"/>
          <c:y val="1.4912281731750361E-2"/>
        </c:manualLayout>
      </c:layout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Foglio1!$J$10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Foglio1!$J$13:$J$49</c:f>
              <c:numCache>
                <c:formatCode>General</c:formatCode>
                <c:ptCount val="37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50856.974125635628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1-4511-95BA-5E131FE7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25056"/>
        <c:axId val="77554816"/>
      </c:areaChart>
      <c:catAx>
        <c:axId val="15972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77554816"/>
        <c:crosses val="autoZero"/>
        <c:auto val="1"/>
        <c:lblAlgn val="ctr"/>
        <c:lblOffset val="100"/>
        <c:noMultiLvlLbl val="0"/>
      </c:catAx>
      <c:valAx>
        <c:axId val="7755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7250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459441</xdr:colOff>
      <xdr:row>52</xdr:row>
      <xdr:rowOff>11207</xdr:rowOff>
    </xdr:from>
    <xdr:to>
      <xdr:col>7</xdr:col>
      <xdr:colOff>381001</xdr:colOff>
      <xdr:row>69</xdr:row>
      <xdr:rowOff>179295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2159933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582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314868" TargetMode="External"/><Relationship Id="rId66" Type="http://schemas.openxmlformats.org/officeDocument/2006/relationships/hyperlink" Target="https://investimenti.bnpparibas.it/isin/nl0011947445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583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2159933" TargetMode="External"/><Relationship Id="rId64" Type="http://schemas.openxmlformats.org/officeDocument/2006/relationships/hyperlink" Target="https://investimenti.bnpparibas.it/isin/nl0011609755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hyperlink" Target="https://investimenti.bnpparibas.it/isin/nl0011947445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62" Type="http://schemas.openxmlformats.org/officeDocument/2006/relationships/hyperlink" Target="https://investimenti.bnpparibas.it/isin/nl001231583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314868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hyperlink" Target="https://investimenti.bnpparibas.it/isin/nl0011947445" TargetMode="External"/><Relationship Id="rId65" Type="http://schemas.openxmlformats.org/officeDocument/2006/relationships/hyperlink" Target="https://investimenti.bnpparibas.it/isin/nl001194744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zoomScale="85" zoomScaleNormal="85" workbookViewId="0" xr3:uid="{AEA406A1-0E4B-5B11-9CD5-51D6E497D94C}">
      <selection activeCell="C8" sqref="C8"/>
    </sheetView>
  </sheetViews>
  <sheetFormatPr defaultRowHeight="15" x14ac:dyDescent="0.2"/>
  <cols>
    <col min="1" max="1" width="14.2578125" customWidth="1"/>
    <col min="2" max="2" width="26.09765625" customWidth="1"/>
    <col min="3" max="3" width="15.46875" customWidth="1"/>
    <col min="7" max="7" width="15.6015625" customWidth="1"/>
    <col min="8" max="8" width="10.22265625" customWidth="1"/>
    <col min="9" max="9" width="12.23828125" customWidth="1"/>
    <col min="10" max="10" width="10.0859375" customWidth="1"/>
    <col min="11" max="11" width="11.02734375" customWidth="1"/>
  </cols>
  <sheetData>
    <row r="1" spans="1:10" x14ac:dyDescent="0.2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 x14ac:dyDescent="0.2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1" t="s">
        <v>54</v>
      </c>
      <c r="I2" s="82" t="s">
        <v>8</v>
      </c>
    </row>
    <row r="3" spans="1:10" x14ac:dyDescent="0.2">
      <c r="A3" s="74" t="s">
        <v>81</v>
      </c>
      <c r="B3" s="75" t="s">
        <v>79</v>
      </c>
      <c r="C3" s="76" t="s">
        <v>80</v>
      </c>
      <c r="D3" s="77"/>
      <c r="E3" s="77"/>
      <c r="F3" s="77"/>
      <c r="G3" s="77"/>
      <c r="H3" s="77"/>
      <c r="I3" s="78">
        <v>2.5000000000000001E-2</v>
      </c>
    </row>
    <row r="4" spans="1:10" x14ac:dyDescent="0.2">
      <c r="A4" s="83" t="s">
        <v>75</v>
      </c>
      <c r="B4" s="84" t="s">
        <v>74</v>
      </c>
      <c r="C4" s="85">
        <v>5.76</v>
      </c>
      <c r="D4" s="85">
        <v>5.28</v>
      </c>
      <c r="E4" s="86">
        <f>(D4-C4)/C4</f>
        <v>-8.3333333333333259E-2</v>
      </c>
      <c r="F4" s="85">
        <v>5.87</v>
      </c>
      <c r="G4" s="87"/>
      <c r="H4" s="88"/>
      <c r="I4" s="48">
        <v>0.02</v>
      </c>
    </row>
    <row r="5" spans="1:10" ht="27.75" x14ac:dyDescent="0.2">
      <c r="A5" s="90" t="s">
        <v>59</v>
      </c>
      <c r="B5" s="91" t="s">
        <v>60</v>
      </c>
      <c r="C5" s="92">
        <v>7.89</v>
      </c>
      <c r="D5" s="92">
        <v>6.87</v>
      </c>
      <c r="E5" s="93">
        <f t="shared" ref="E5" si="0">(D5-C5)/C5</f>
        <v>-0.12927756653992389</v>
      </c>
      <c r="F5" s="92">
        <v>8.25</v>
      </c>
      <c r="G5" s="94" t="s">
        <v>68</v>
      </c>
      <c r="H5" s="6"/>
      <c r="I5" s="41">
        <v>1.4999999999999999E-2</v>
      </c>
      <c r="J5" s="42" t="s">
        <v>76</v>
      </c>
    </row>
    <row r="6" spans="1:10" x14ac:dyDescent="0.2">
      <c r="A6" s="74" t="s">
        <v>45</v>
      </c>
      <c r="B6" s="89" t="s">
        <v>55</v>
      </c>
      <c r="C6" s="76" t="s">
        <v>80</v>
      </c>
      <c r="D6" s="77"/>
      <c r="E6" s="77"/>
      <c r="F6" s="77"/>
      <c r="G6" s="77"/>
      <c r="H6" s="77"/>
      <c r="I6" s="78">
        <v>1.4999999999999999E-2</v>
      </c>
      <c r="J6" s="46"/>
    </row>
    <row r="7" spans="1:10" x14ac:dyDescent="0.2">
      <c r="A7" s="8"/>
      <c r="B7" s="43"/>
      <c r="C7" s="44"/>
      <c r="D7" s="11"/>
      <c r="E7" s="12"/>
      <c r="F7" s="45"/>
      <c r="G7" s="46"/>
      <c r="H7" s="46"/>
      <c r="I7" s="48">
        <v>7.4999999999999997E-2</v>
      </c>
      <c r="J7" s="46"/>
    </row>
    <row r="8" spans="1:10" x14ac:dyDescent="0.2">
      <c r="A8" s="49" t="s">
        <v>71</v>
      </c>
      <c r="B8" s="43"/>
      <c r="C8" s="44"/>
      <c r="D8" s="11"/>
      <c r="E8" s="12"/>
      <c r="F8" s="45"/>
      <c r="G8" s="46"/>
      <c r="H8" s="46"/>
      <c r="I8" s="47"/>
      <c r="J8" s="46"/>
    </row>
    <row r="9" spans="1:10" x14ac:dyDescent="0.2">
      <c r="A9" s="8"/>
      <c r="B9" s="43"/>
      <c r="C9" s="44"/>
      <c r="D9" s="11"/>
      <c r="E9" s="12"/>
      <c r="F9" s="45"/>
      <c r="G9" s="46"/>
      <c r="H9" s="46"/>
      <c r="I9" s="47"/>
    </row>
    <row r="10" spans="1:10" ht="15.75" thickBot="1" x14ac:dyDescent="0.25">
      <c r="A10" s="8"/>
      <c r="B10" s="9"/>
      <c r="C10" s="10"/>
      <c r="D10" s="11"/>
      <c r="E10" s="12"/>
      <c r="F10" s="13"/>
      <c r="G10" s="11"/>
      <c r="H10" s="11"/>
      <c r="J10" s="42" t="s">
        <v>63</v>
      </c>
    </row>
    <row r="11" spans="1:10" ht="15.75" thickBot="1" x14ac:dyDescent="0.25">
      <c r="A11" s="14" t="s">
        <v>38</v>
      </c>
      <c r="B11" s="15"/>
      <c r="C11" s="10"/>
      <c r="D11" s="11"/>
      <c r="E11" s="12"/>
      <c r="F11" s="13"/>
      <c r="G11" s="11"/>
      <c r="H11" s="11"/>
      <c r="I11" s="7">
        <v>50000</v>
      </c>
      <c r="J11" s="7">
        <v>50000</v>
      </c>
    </row>
    <row r="12" spans="1:10" x14ac:dyDescent="0.2">
      <c r="A12" s="16" t="s">
        <v>39</v>
      </c>
      <c r="B12" s="17" t="s">
        <v>40</v>
      </c>
      <c r="C12" s="18">
        <v>1.026</v>
      </c>
      <c r="D12" s="18">
        <v>1.121</v>
      </c>
      <c r="E12" s="19">
        <f>(D12-C12)/C12</f>
        <v>9.259259259259256E-2</v>
      </c>
      <c r="F12" s="20"/>
      <c r="G12" s="21"/>
      <c r="H12" s="22">
        <v>1.4999999999999999E-2</v>
      </c>
      <c r="I12" s="7">
        <f>MMULT((MMULT(50000,H12)),E12)</f>
        <v>69.444444444444414</v>
      </c>
      <c r="J12" s="7">
        <f t="shared" ref="J12:J41" si="1">SUM(J11,I12)</f>
        <v>50069.444444444445</v>
      </c>
    </row>
    <row r="13" spans="1:10" x14ac:dyDescent="0.2">
      <c r="A13" s="23" t="s">
        <v>34</v>
      </c>
      <c r="B13" s="24" t="s">
        <v>35</v>
      </c>
      <c r="C13" s="25">
        <v>2.855</v>
      </c>
      <c r="D13" s="26">
        <v>3.41</v>
      </c>
      <c r="E13" s="19">
        <f t="shared" ref="E13:E20" si="2">(D13-C13)/C13</f>
        <v>0.19439579684763578</v>
      </c>
      <c r="F13" s="27"/>
      <c r="G13" s="21"/>
      <c r="H13" s="22">
        <v>7.4999999999999997E-3</v>
      </c>
      <c r="I13" s="7">
        <f t="shared" ref="I13:I20" si="3">MMULT((MMULT(50000,H13)),E13)</f>
        <v>72.898423817863417</v>
      </c>
      <c r="J13" s="7">
        <f t="shared" si="1"/>
        <v>50142.342868262305</v>
      </c>
    </row>
    <row r="14" spans="1:10" x14ac:dyDescent="0.2">
      <c r="A14" s="23" t="s">
        <v>41</v>
      </c>
      <c r="B14" s="24" t="s">
        <v>42</v>
      </c>
      <c r="C14" s="28">
        <v>1.1519999999999999</v>
      </c>
      <c r="D14" s="26">
        <v>1.331</v>
      </c>
      <c r="E14" s="19">
        <f t="shared" si="2"/>
        <v>0.1553819444444445</v>
      </c>
      <c r="F14" s="27"/>
      <c r="G14" s="26"/>
      <c r="H14" s="22">
        <v>2.5000000000000001E-2</v>
      </c>
      <c r="I14" s="7">
        <f t="shared" si="3"/>
        <v>194.22743055555563</v>
      </c>
      <c r="J14" s="7">
        <f t="shared" si="1"/>
        <v>50336.57029881786</v>
      </c>
    </row>
    <row r="15" spans="1:10" x14ac:dyDescent="0.2">
      <c r="A15" s="23" t="s">
        <v>43</v>
      </c>
      <c r="B15" s="24" t="s">
        <v>44</v>
      </c>
      <c r="C15" s="25">
        <v>5.84</v>
      </c>
      <c r="D15" s="26">
        <v>7.45</v>
      </c>
      <c r="E15" s="19">
        <f t="shared" si="2"/>
        <v>0.27568493150684936</v>
      </c>
      <c r="F15" s="29"/>
      <c r="G15" s="30"/>
      <c r="H15" s="22">
        <v>0.02</v>
      </c>
      <c r="I15" s="7">
        <f t="shared" si="3"/>
        <v>275.68493150684935</v>
      </c>
      <c r="J15" s="7">
        <f t="shared" si="1"/>
        <v>50612.255230324707</v>
      </c>
    </row>
    <row r="16" spans="1:10" x14ac:dyDescent="0.2">
      <c r="A16" s="23" t="s">
        <v>45</v>
      </c>
      <c r="B16" s="24" t="s">
        <v>46</v>
      </c>
      <c r="C16" s="26">
        <v>18.239999999999998</v>
      </c>
      <c r="D16" s="18">
        <v>19.62</v>
      </c>
      <c r="E16" s="19">
        <f t="shared" si="2"/>
        <v>7.5657894736842257E-2</v>
      </c>
      <c r="F16" s="29"/>
      <c r="G16" s="30"/>
      <c r="H16" s="31">
        <v>0.02</v>
      </c>
      <c r="I16" s="7">
        <f t="shared" si="3"/>
        <v>75.657894736842252</v>
      </c>
      <c r="J16" s="7">
        <f t="shared" si="1"/>
        <v>50687.913125061546</v>
      </c>
    </row>
    <row r="17" spans="1:10" x14ac:dyDescent="0.2">
      <c r="A17" s="23" t="s">
        <v>41</v>
      </c>
      <c r="B17" s="24" t="s">
        <v>42</v>
      </c>
      <c r="C17" s="25">
        <v>1.02</v>
      </c>
      <c r="D17" s="26">
        <v>1.411</v>
      </c>
      <c r="E17" s="19">
        <f t="shared" si="2"/>
        <v>0.38333333333333336</v>
      </c>
      <c r="F17" s="29"/>
      <c r="G17" s="30"/>
      <c r="H17" s="22">
        <v>1.4999999999999999E-2</v>
      </c>
      <c r="I17" s="7">
        <f t="shared" si="3"/>
        <v>287.5</v>
      </c>
      <c r="J17" s="7">
        <f t="shared" si="1"/>
        <v>50975.413125061546</v>
      </c>
    </row>
    <row r="18" spans="1:10" x14ac:dyDescent="0.2">
      <c r="A18" s="23" t="s">
        <v>47</v>
      </c>
      <c r="B18" s="32" t="s">
        <v>48</v>
      </c>
      <c r="C18" s="32">
        <v>2.3849999999999998</v>
      </c>
      <c r="D18" s="18">
        <v>2.72</v>
      </c>
      <c r="E18" s="19">
        <f t="shared" si="2"/>
        <v>0.14046121593291422</v>
      </c>
      <c r="F18" s="18"/>
      <c r="G18" s="18"/>
      <c r="H18" s="22">
        <v>0.02</v>
      </c>
      <c r="I18" s="7">
        <f t="shared" si="3"/>
        <v>140.46121593291423</v>
      </c>
      <c r="J18" s="7">
        <f t="shared" si="1"/>
        <v>51115.874340994458</v>
      </c>
    </row>
    <row r="19" spans="1:10" x14ac:dyDescent="0.2">
      <c r="A19" s="23" t="s">
        <v>17</v>
      </c>
      <c r="B19" s="24" t="s">
        <v>18</v>
      </c>
      <c r="C19" s="26">
        <v>4.76</v>
      </c>
      <c r="D19" s="18">
        <v>5.17</v>
      </c>
      <c r="E19" s="19">
        <f t="shared" si="2"/>
        <v>8.6134453781512632E-2</v>
      </c>
      <c r="F19" s="29"/>
      <c r="G19" s="20"/>
      <c r="H19" s="33">
        <v>2.5000000000000001E-2</v>
      </c>
      <c r="I19" s="7">
        <f t="shared" si="3"/>
        <v>107.66806722689078</v>
      </c>
      <c r="J19" s="7">
        <f t="shared" si="1"/>
        <v>51223.54240822135</v>
      </c>
    </row>
    <row r="20" spans="1:10" x14ac:dyDescent="0.2">
      <c r="A20" s="23" t="s">
        <v>49</v>
      </c>
      <c r="B20" s="24" t="s">
        <v>50</v>
      </c>
      <c r="C20" s="26">
        <v>0.78500000000000003</v>
      </c>
      <c r="D20" s="18">
        <v>0.94499999999999995</v>
      </c>
      <c r="E20" s="19">
        <f t="shared" si="2"/>
        <v>0.20382165605095531</v>
      </c>
      <c r="F20" s="29"/>
      <c r="G20" s="20"/>
      <c r="H20" s="31">
        <v>0.02</v>
      </c>
      <c r="I20" s="7">
        <f t="shared" si="3"/>
        <v>203.82165605095531</v>
      </c>
      <c r="J20" s="7">
        <f t="shared" si="1"/>
        <v>51427.364064272304</v>
      </c>
    </row>
    <row r="21" spans="1:10" x14ac:dyDescent="0.2">
      <c r="A21" s="23" t="s">
        <v>51</v>
      </c>
      <c r="B21" s="24" t="s">
        <v>52</v>
      </c>
      <c r="C21" s="18">
        <v>1.7949999999999999</v>
      </c>
      <c r="D21" s="18">
        <v>2.0699999999999998</v>
      </c>
      <c r="E21" s="19">
        <f>(D21-C21)/C21</f>
        <v>0.15320334261838436</v>
      </c>
      <c r="F21" s="26"/>
      <c r="G21" s="26"/>
      <c r="H21" s="22">
        <v>0.02</v>
      </c>
      <c r="I21" s="7">
        <f t="shared" ref="I21:I37" si="4">MMULT((MMULT(50000,H21)),E21)</f>
        <v>153.20334261838437</v>
      </c>
      <c r="J21" s="7">
        <f t="shared" si="1"/>
        <v>51580.567406890688</v>
      </c>
    </row>
    <row r="22" spans="1:10" x14ac:dyDescent="0.2">
      <c r="A22" s="23" t="s">
        <v>34</v>
      </c>
      <c r="B22" s="24" t="s">
        <v>35</v>
      </c>
      <c r="C22" s="25">
        <v>2.855</v>
      </c>
      <c r="D22" s="26">
        <v>3.8</v>
      </c>
      <c r="E22" s="19">
        <f t="shared" ref="E22" si="5">(D22-C22)/C22</f>
        <v>0.33099824868651484</v>
      </c>
      <c r="F22" s="27"/>
      <c r="G22" s="26"/>
      <c r="H22" s="22">
        <v>7.4999999999999997E-3</v>
      </c>
      <c r="I22" s="7">
        <f t="shared" si="4"/>
        <v>124.12434325744306</v>
      </c>
      <c r="J22" s="7">
        <f t="shared" si="1"/>
        <v>51704.691750148129</v>
      </c>
    </row>
    <row r="23" spans="1:10" x14ac:dyDescent="0.2">
      <c r="A23" s="23" t="s">
        <v>23</v>
      </c>
      <c r="B23" s="24" t="s">
        <v>24</v>
      </c>
      <c r="C23" s="18">
        <v>0.73699999999999999</v>
      </c>
      <c r="D23" s="18">
        <v>0.85</v>
      </c>
      <c r="E23" s="19">
        <f t="shared" ref="E23:E28" si="6">(D23-C23)/C23</f>
        <v>0.15332428765264586</v>
      </c>
      <c r="F23" s="26"/>
      <c r="G23" s="21"/>
      <c r="H23" s="22">
        <v>0.02</v>
      </c>
      <c r="I23" s="7">
        <f t="shared" si="4"/>
        <v>153.32428765264586</v>
      </c>
      <c r="J23" s="7">
        <f t="shared" si="1"/>
        <v>51858.016037800779</v>
      </c>
    </row>
    <row r="24" spans="1:10" x14ac:dyDescent="0.2">
      <c r="A24" s="34" t="s">
        <v>36</v>
      </c>
      <c r="B24" s="35" t="s">
        <v>37</v>
      </c>
      <c r="C24" s="25">
        <v>0.12</v>
      </c>
      <c r="D24" s="26">
        <v>0.129</v>
      </c>
      <c r="E24" s="19">
        <f t="shared" si="6"/>
        <v>7.5000000000000067E-2</v>
      </c>
      <c r="F24" s="36"/>
      <c r="G24" s="26"/>
      <c r="H24" s="22">
        <v>2.5000000000000001E-2</v>
      </c>
      <c r="I24" s="7">
        <f t="shared" si="4"/>
        <v>93.750000000000085</v>
      </c>
      <c r="J24" s="7">
        <f t="shared" si="1"/>
        <v>51951.766037800779</v>
      </c>
    </row>
    <row r="25" spans="1:10" x14ac:dyDescent="0.2">
      <c r="A25" s="34" t="s">
        <v>21</v>
      </c>
      <c r="B25" s="24" t="s">
        <v>22</v>
      </c>
      <c r="C25" s="18">
        <v>0.77139999999999997</v>
      </c>
      <c r="D25" s="18">
        <v>0.5</v>
      </c>
      <c r="E25" s="37">
        <f t="shared" si="6"/>
        <v>-0.35182784547575835</v>
      </c>
      <c r="F25" s="26"/>
      <c r="G25" s="26"/>
      <c r="H25" s="22">
        <v>3.5000000000000003E-2</v>
      </c>
      <c r="I25" s="7">
        <f t="shared" si="4"/>
        <v>-615.69872958257724</v>
      </c>
      <c r="J25" s="7">
        <f t="shared" si="1"/>
        <v>51336.067308218204</v>
      </c>
    </row>
    <row r="26" spans="1:10" x14ac:dyDescent="0.2">
      <c r="A26" s="23" t="s">
        <v>11</v>
      </c>
      <c r="B26" s="35" t="s">
        <v>12</v>
      </c>
      <c r="C26" s="18">
        <v>4.71</v>
      </c>
      <c r="D26" s="18">
        <v>4.78</v>
      </c>
      <c r="E26" s="19">
        <f t="shared" si="6"/>
        <v>1.486199575371556E-2</v>
      </c>
      <c r="F26" s="18"/>
      <c r="G26" s="30"/>
      <c r="H26" s="22">
        <v>1.2500000000000001E-2</v>
      </c>
      <c r="I26" s="7">
        <f t="shared" si="4"/>
        <v>9.2887473460722241</v>
      </c>
      <c r="J26" s="7">
        <f t="shared" si="1"/>
        <v>51345.356055564276</v>
      </c>
    </row>
    <row r="27" spans="1:10" x14ac:dyDescent="0.2">
      <c r="A27" s="23" t="s">
        <v>15</v>
      </c>
      <c r="B27" s="35" t="s">
        <v>16</v>
      </c>
      <c r="C27" s="18">
        <v>37.450000000000003</v>
      </c>
      <c r="D27" s="18">
        <v>36.450000000000003</v>
      </c>
      <c r="E27" s="37">
        <f t="shared" si="6"/>
        <v>-2.6702269692923896E-2</v>
      </c>
      <c r="F27" s="18"/>
      <c r="G27" s="50"/>
      <c r="H27" s="22">
        <v>1.2500000000000001E-2</v>
      </c>
      <c r="I27" s="7">
        <f t="shared" si="4"/>
        <v>-16.688918558077436</v>
      </c>
      <c r="J27" s="7">
        <f t="shared" si="1"/>
        <v>51328.667137006196</v>
      </c>
    </row>
    <row r="28" spans="1:10" x14ac:dyDescent="0.2">
      <c r="A28" s="34" t="s">
        <v>28</v>
      </c>
      <c r="B28" s="24" t="s">
        <v>29</v>
      </c>
      <c r="C28" s="25">
        <v>0.26400000000000001</v>
      </c>
      <c r="D28" s="26">
        <v>0.21</v>
      </c>
      <c r="E28" s="37">
        <f t="shared" si="6"/>
        <v>-0.20454545454545461</v>
      </c>
      <c r="F28" s="29"/>
      <c r="G28" s="26"/>
      <c r="H28" s="22">
        <v>2.5000000000000001E-2</v>
      </c>
      <c r="I28" s="7">
        <f t="shared" si="4"/>
        <v>-255.68181818181827</v>
      </c>
      <c r="J28" s="7">
        <f t="shared" si="1"/>
        <v>51072.98531882438</v>
      </c>
    </row>
    <row r="29" spans="1:10" x14ac:dyDescent="0.2">
      <c r="A29" s="34" t="s">
        <v>32</v>
      </c>
      <c r="B29" s="35" t="s">
        <v>33</v>
      </c>
      <c r="C29" s="25">
        <v>0.65500000000000003</v>
      </c>
      <c r="D29" s="26">
        <v>0.65900000000000003</v>
      </c>
      <c r="E29" s="19">
        <f>(D29-C29)/C29</f>
        <v>6.1068702290076387E-3</v>
      </c>
      <c r="F29" s="29"/>
      <c r="G29" s="39"/>
      <c r="H29" s="22">
        <v>0.04</v>
      </c>
      <c r="I29" s="7">
        <f t="shared" si="4"/>
        <v>12.213740458015277</v>
      </c>
      <c r="J29" s="7">
        <f t="shared" si="1"/>
        <v>51085.199059282393</v>
      </c>
    </row>
    <row r="30" spans="1:10" x14ac:dyDescent="0.2">
      <c r="A30" s="34" t="s">
        <v>36</v>
      </c>
      <c r="B30" s="35" t="s">
        <v>37</v>
      </c>
      <c r="C30" s="28">
        <v>0.11899999999999999</v>
      </c>
      <c r="D30" s="26">
        <v>7.0000000000000007E-2</v>
      </c>
      <c r="E30" s="37">
        <f>(D30-C30)/C30</f>
        <v>-0.41176470588235287</v>
      </c>
      <c r="F30" s="36"/>
      <c r="G30" s="26"/>
      <c r="H30" s="22">
        <v>0.04</v>
      </c>
      <c r="I30" s="7">
        <f t="shared" si="4"/>
        <v>-823.52941176470574</v>
      </c>
      <c r="J30" s="7">
        <f t="shared" si="1"/>
        <v>50261.669647517687</v>
      </c>
    </row>
    <row r="31" spans="1:10" x14ac:dyDescent="0.2">
      <c r="A31" s="34" t="s">
        <v>27</v>
      </c>
      <c r="B31" s="38" t="s">
        <v>53</v>
      </c>
      <c r="C31" s="26">
        <v>2.9</v>
      </c>
      <c r="D31" s="26">
        <v>3.31</v>
      </c>
      <c r="E31" s="19">
        <f>(D31-C31)/C31</f>
        <v>0.14137931034482765</v>
      </c>
      <c r="F31" s="39"/>
      <c r="G31" s="39"/>
      <c r="H31" s="22">
        <v>2.5000000000000001E-2</v>
      </c>
      <c r="I31" s="7">
        <f t="shared" si="4"/>
        <v>176.72413793103456</v>
      </c>
      <c r="J31" s="7">
        <f t="shared" si="1"/>
        <v>50438.393785448723</v>
      </c>
    </row>
    <row r="32" spans="1:10" x14ac:dyDescent="0.2">
      <c r="A32" s="40" t="s">
        <v>19</v>
      </c>
      <c r="B32" s="24" t="s">
        <v>20</v>
      </c>
      <c r="C32" s="26">
        <v>2.33</v>
      </c>
      <c r="D32" s="18">
        <v>2.4500000000000002</v>
      </c>
      <c r="E32" s="19">
        <f>(D32-C32)/C32</f>
        <v>5.1502145922746823E-2</v>
      </c>
      <c r="F32" s="29"/>
      <c r="G32" s="39"/>
      <c r="H32" s="31">
        <v>0.02</v>
      </c>
      <c r="I32" s="7">
        <f t="shared" si="4"/>
        <v>51.50214592274682</v>
      </c>
      <c r="J32" s="7">
        <f t="shared" si="1"/>
        <v>50489.895931371473</v>
      </c>
    </row>
    <row r="33" spans="1:10" x14ac:dyDescent="0.2">
      <c r="A33" s="40" t="s">
        <v>45</v>
      </c>
      <c r="B33" s="35" t="s">
        <v>55</v>
      </c>
      <c r="C33" s="50">
        <v>15.87</v>
      </c>
      <c r="D33" s="18">
        <v>16.32</v>
      </c>
      <c r="E33" s="19">
        <f>(D33-C33)/C33</f>
        <v>2.8355387523629559E-2</v>
      </c>
      <c r="F33" s="65"/>
      <c r="G33" s="39"/>
      <c r="H33" s="31">
        <v>0.02</v>
      </c>
      <c r="I33" s="7">
        <f t="shared" si="4"/>
        <v>28.35538752362956</v>
      </c>
      <c r="J33" s="7">
        <f t="shared" si="1"/>
        <v>50518.251318895105</v>
      </c>
    </row>
    <row r="34" spans="1:10" x14ac:dyDescent="0.2">
      <c r="A34" s="40" t="s">
        <v>30</v>
      </c>
      <c r="B34" s="24" t="s">
        <v>31</v>
      </c>
      <c r="C34" s="25">
        <v>0.16600000000000001</v>
      </c>
      <c r="D34" s="26">
        <v>0.17499999999999999</v>
      </c>
      <c r="E34" s="19">
        <f t="shared" ref="E34" si="7">(D34-C34)/C34</f>
        <v>5.4216867469879394E-2</v>
      </c>
      <c r="F34" s="29"/>
      <c r="G34" s="26"/>
      <c r="H34" s="22">
        <v>0.02</v>
      </c>
      <c r="I34" s="7">
        <f t="shared" si="4"/>
        <v>54.216867469879396</v>
      </c>
      <c r="J34" s="7">
        <f t="shared" si="1"/>
        <v>50572.468186364982</v>
      </c>
    </row>
    <row r="35" spans="1:10" x14ac:dyDescent="0.2">
      <c r="A35" s="34" t="s">
        <v>9</v>
      </c>
      <c r="B35" s="35" t="s">
        <v>10</v>
      </c>
      <c r="C35" s="18">
        <v>6.62</v>
      </c>
      <c r="D35" s="18">
        <v>7.06</v>
      </c>
      <c r="E35" s="19">
        <f t="shared" ref="E35" si="8">(D35-C35)/C35</f>
        <v>6.6465256797583E-2</v>
      </c>
      <c r="F35" s="18"/>
      <c r="G35" s="30"/>
      <c r="H35" s="22">
        <v>2.5000000000000001E-2</v>
      </c>
      <c r="I35" s="7">
        <f t="shared" si="4"/>
        <v>83.081570996978755</v>
      </c>
      <c r="J35" s="7">
        <f t="shared" si="1"/>
        <v>50655.549757361958</v>
      </c>
    </row>
    <row r="36" spans="1:10" x14ac:dyDescent="0.2">
      <c r="A36" s="40" t="s">
        <v>56</v>
      </c>
      <c r="B36" s="23" t="s">
        <v>12</v>
      </c>
      <c r="C36" s="18">
        <v>4.5599999999999996</v>
      </c>
      <c r="D36" s="18">
        <v>4.8099999999999996</v>
      </c>
      <c r="E36" s="19">
        <f t="shared" ref="E36:E41" si="9">(D36-C36)/C36</f>
        <v>5.4824561403508776E-2</v>
      </c>
      <c r="F36" s="18"/>
      <c r="G36" s="30"/>
      <c r="H36" s="22">
        <v>0.03</v>
      </c>
      <c r="I36" s="7">
        <f t="shared" si="4"/>
        <v>82.236842105263165</v>
      </c>
      <c r="J36" s="7">
        <f t="shared" si="1"/>
        <v>50737.786599467217</v>
      </c>
    </row>
    <row r="37" spans="1:10" x14ac:dyDescent="0.2">
      <c r="A37" s="23" t="s">
        <v>57</v>
      </c>
      <c r="B37" s="35" t="s">
        <v>58</v>
      </c>
      <c r="C37" s="18">
        <v>1.37</v>
      </c>
      <c r="D37" s="18">
        <v>1.478</v>
      </c>
      <c r="E37" s="19">
        <f t="shared" si="9"/>
        <v>7.8832116788321069E-2</v>
      </c>
      <c r="F37" s="26"/>
      <c r="G37" s="21"/>
      <c r="H37" s="22">
        <v>0.03</v>
      </c>
      <c r="I37" s="7">
        <f t="shared" si="4"/>
        <v>118.2481751824816</v>
      </c>
      <c r="J37" s="7">
        <f t="shared" si="1"/>
        <v>50856.034774649699</v>
      </c>
    </row>
    <row r="38" spans="1:10" x14ac:dyDescent="0.2">
      <c r="A38" s="23" t="s">
        <v>61</v>
      </c>
      <c r="B38" s="35" t="s">
        <v>62</v>
      </c>
      <c r="C38" s="50">
        <v>5.0599999999999996</v>
      </c>
      <c r="D38" s="26">
        <v>6</v>
      </c>
      <c r="E38" s="19">
        <f t="shared" si="9"/>
        <v>0.18577075098814239</v>
      </c>
      <c r="F38" s="39"/>
      <c r="G38" s="21"/>
      <c r="H38" s="22">
        <v>0.02</v>
      </c>
      <c r="I38" s="7">
        <f t="shared" ref="I38" si="10">MMULT((MMULT(50000,H38)),E38)</f>
        <v>185.7707509881424</v>
      </c>
      <c r="J38" s="7">
        <f t="shared" si="1"/>
        <v>51041.805525637843</v>
      </c>
    </row>
    <row r="39" spans="1:10" x14ac:dyDescent="0.2">
      <c r="A39" s="51" t="s">
        <v>56</v>
      </c>
      <c r="B39" s="51" t="s">
        <v>12</v>
      </c>
      <c r="C39" s="26">
        <v>4.3600000000000003</v>
      </c>
      <c r="D39" s="26">
        <v>4.33</v>
      </c>
      <c r="E39" s="37">
        <f t="shared" si="9"/>
        <v>-6.8807339449541852E-3</v>
      </c>
      <c r="F39" s="39"/>
      <c r="G39" s="21"/>
      <c r="H39" s="22">
        <v>0.02</v>
      </c>
      <c r="I39" s="7">
        <f t="shared" ref="I39" si="11">MMULT((MMULT(50000,H39)),E39)</f>
        <v>-6.8807339449541853</v>
      </c>
      <c r="J39" s="7">
        <f t="shared" si="1"/>
        <v>51034.924791692887</v>
      </c>
    </row>
    <row r="40" spans="1:10" x14ac:dyDescent="0.2">
      <c r="A40" s="51" t="s">
        <v>64</v>
      </c>
      <c r="B40" s="52" t="s">
        <v>65</v>
      </c>
      <c r="C40" s="30">
        <v>7.26</v>
      </c>
      <c r="D40" s="18">
        <v>7.94</v>
      </c>
      <c r="E40" s="19">
        <f t="shared" si="9"/>
        <v>9.3663911845730113E-2</v>
      </c>
      <c r="F40" s="26"/>
      <c r="G40" s="21"/>
      <c r="H40" s="22">
        <v>0.02</v>
      </c>
      <c r="I40" s="7">
        <f t="shared" ref="I40" si="12">MMULT((MMULT(50000,H40)),E40)</f>
        <v>93.663911845730112</v>
      </c>
      <c r="J40" s="7">
        <f t="shared" si="1"/>
        <v>51128.588703538619</v>
      </c>
    </row>
    <row r="41" spans="1:10" x14ac:dyDescent="0.2">
      <c r="A41" s="34" t="s">
        <v>25</v>
      </c>
      <c r="B41" s="35" t="s">
        <v>26</v>
      </c>
      <c r="C41" s="18">
        <v>7.84</v>
      </c>
      <c r="D41" s="18">
        <v>5.73</v>
      </c>
      <c r="E41" s="37">
        <f t="shared" si="9"/>
        <v>-0.26913265306122441</v>
      </c>
      <c r="F41" s="26"/>
      <c r="G41" s="25"/>
      <c r="H41" s="22">
        <v>0.02</v>
      </c>
      <c r="I41" s="7">
        <f t="shared" ref="I41" si="13">MMULT((MMULT(50000,H41)),E41)</f>
        <v>-269.1326530612244</v>
      </c>
      <c r="J41" s="7">
        <f t="shared" si="1"/>
        <v>50859.456050477391</v>
      </c>
    </row>
    <row r="42" spans="1:10" x14ac:dyDescent="0.2">
      <c r="A42" s="53" t="s">
        <v>72</v>
      </c>
      <c r="B42" s="54" t="s">
        <v>73</v>
      </c>
      <c r="C42" s="32">
        <v>8.0299999999999994</v>
      </c>
      <c r="D42" s="32">
        <v>8.86</v>
      </c>
      <c r="E42" s="55">
        <f t="shared" ref="E42:E47" si="14">(D42-C42)/C42</f>
        <v>0.10336239103362392</v>
      </c>
      <c r="F42" s="56"/>
      <c r="G42" s="57"/>
      <c r="H42" s="58">
        <v>0.01</v>
      </c>
      <c r="I42" s="7">
        <f t="shared" ref="I42" si="15">MMULT((MMULT(50000,H42)),E42)</f>
        <v>51.681195516811961</v>
      </c>
      <c r="J42" s="7">
        <f t="shared" ref="J42" si="16">SUM(J41,I42)</f>
        <v>50911.137245994199</v>
      </c>
    </row>
    <row r="43" spans="1:10" x14ac:dyDescent="0.2">
      <c r="A43" s="21" t="s">
        <v>67</v>
      </c>
      <c r="B43" s="52" t="s">
        <v>66</v>
      </c>
      <c r="C43" s="18">
        <v>5.66</v>
      </c>
      <c r="D43" s="18">
        <v>5.88</v>
      </c>
      <c r="E43" s="19">
        <f t="shared" si="14"/>
        <v>3.8869257950529992E-2</v>
      </c>
      <c r="F43" s="26"/>
      <c r="G43" s="59"/>
      <c r="H43" s="60">
        <v>0.02</v>
      </c>
      <c r="I43" s="7">
        <f t="shared" ref="I43" si="17">MMULT((MMULT(50000,H43)),E43)</f>
        <v>38.869257950529992</v>
      </c>
      <c r="J43" s="7">
        <f t="shared" ref="J43" si="18">SUM(J42,I43)</f>
        <v>50950.006503944729</v>
      </c>
    </row>
    <row r="44" spans="1:10" x14ac:dyDescent="0.2">
      <c r="A44" s="23" t="s">
        <v>15</v>
      </c>
      <c r="B44" s="35" t="s">
        <v>16</v>
      </c>
      <c r="C44" s="26">
        <v>53.3</v>
      </c>
      <c r="D44" s="26">
        <v>55.45</v>
      </c>
      <c r="E44" s="19">
        <f t="shared" si="14"/>
        <v>4.0337711069418497E-2</v>
      </c>
      <c r="F44" s="21"/>
      <c r="G44" s="21"/>
      <c r="H44" s="61">
        <v>0.01</v>
      </c>
      <c r="I44" s="7">
        <f t="shared" ref="I44" si="19">MMULT((MMULT(50000,H44)),E44)</f>
        <v>20.168855534709248</v>
      </c>
      <c r="J44" s="7">
        <f t="shared" ref="J44" si="20">SUM(J43,I44)</f>
        <v>50970.175359479435</v>
      </c>
    </row>
    <row r="45" spans="1:10" x14ac:dyDescent="0.2">
      <c r="A45" s="62" t="s">
        <v>45</v>
      </c>
      <c r="B45" s="63" t="s">
        <v>55</v>
      </c>
      <c r="C45" s="18">
        <v>15.12</v>
      </c>
      <c r="D45" s="18">
        <v>12.41</v>
      </c>
      <c r="E45" s="37">
        <f t="shared" si="14"/>
        <v>-0.17923280423280419</v>
      </c>
      <c r="F45" s="26"/>
      <c r="G45" s="26"/>
      <c r="H45" s="60">
        <v>0.03</v>
      </c>
      <c r="I45" s="7">
        <f t="shared" ref="I45" si="21">MMULT((MMULT(50000,H45)),E45)</f>
        <v>-268.84920634920627</v>
      </c>
      <c r="J45" s="7">
        <f t="shared" ref="J45" si="22">SUM(J44,I45)</f>
        <v>50701.326153130227</v>
      </c>
    </row>
    <row r="46" spans="1:10" x14ac:dyDescent="0.2">
      <c r="A46" s="51" t="s">
        <v>69</v>
      </c>
      <c r="B46" s="52" t="s">
        <v>70</v>
      </c>
      <c r="C46" s="18">
        <v>8.3000000000000007</v>
      </c>
      <c r="D46" s="18">
        <v>8.65</v>
      </c>
      <c r="E46" s="19">
        <f t="shared" si="14"/>
        <v>4.2168674698795136E-2</v>
      </c>
      <c r="F46" s="26"/>
      <c r="G46" s="64"/>
      <c r="H46" s="60">
        <v>0.02</v>
      </c>
      <c r="I46" s="7">
        <f t="shared" ref="I46" si="23">MMULT((MMULT(50000,H46)),E46)</f>
        <v>42.168674698795137</v>
      </c>
      <c r="J46" s="7">
        <f t="shared" ref="J46" si="24">SUM(J45,I46)</f>
        <v>50743.494827829025</v>
      </c>
    </row>
    <row r="47" spans="1:10" x14ac:dyDescent="0.2">
      <c r="A47" s="62" t="s">
        <v>45</v>
      </c>
      <c r="B47" s="63" t="s">
        <v>55</v>
      </c>
      <c r="C47" s="26">
        <v>11.8</v>
      </c>
      <c r="D47" s="26">
        <v>11.99</v>
      </c>
      <c r="E47" s="19">
        <f t="shared" si="14"/>
        <v>1.6101694915254195E-2</v>
      </c>
      <c r="F47" s="26"/>
      <c r="G47" s="21"/>
      <c r="H47" s="22">
        <v>0.01</v>
      </c>
      <c r="I47" s="7">
        <f t="shared" ref="I47" si="25">MMULT((MMULT(50000,H47)),E47)</f>
        <v>8.0508474576270981</v>
      </c>
      <c r="J47" s="7">
        <f t="shared" ref="J47" si="26">SUM(J46,I47)</f>
        <v>50751.545675286652</v>
      </c>
    </row>
    <row r="48" spans="1:10" x14ac:dyDescent="0.2">
      <c r="A48" s="34" t="s">
        <v>13</v>
      </c>
      <c r="B48" s="35" t="s">
        <v>14</v>
      </c>
      <c r="C48" s="18">
        <v>4.3562500000000002</v>
      </c>
      <c r="D48" s="18">
        <v>4.5199999999999996</v>
      </c>
      <c r="E48" s="19">
        <f>(D48-C48)/C48</f>
        <v>3.7589670014347064E-2</v>
      </c>
      <c r="F48" s="30"/>
      <c r="G48" s="25"/>
      <c r="H48" s="60">
        <v>0.04</v>
      </c>
      <c r="I48" s="7">
        <f t="shared" ref="I48" si="27">MMULT((MMULT(50000,H48)),E48)</f>
        <v>75.179340028694128</v>
      </c>
      <c r="J48" s="7">
        <f t="shared" ref="J48" si="28">SUM(J47,I48)</f>
        <v>50826.725015315344</v>
      </c>
    </row>
    <row r="49" spans="1:10" x14ac:dyDescent="0.2">
      <c r="A49" s="66" t="s">
        <v>77</v>
      </c>
      <c r="B49" s="67" t="s">
        <v>78</v>
      </c>
      <c r="C49" s="68">
        <v>5.62</v>
      </c>
      <c r="D49" s="69">
        <v>5.79</v>
      </c>
      <c r="E49" s="70">
        <f>(D49-C49)/C49</f>
        <v>3.0249110320284683E-2</v>
      </c>
      <c r="F49" s="71"/>
      <c r="G49" s="73"/>
      <c r="H49" s="72">
        <v>0.02</v>
      </c>
      <c r="I49" s="7">
        <f t="shared" ref="I49" si="29">MMULT((MMULT(50000,H49)),E49)</f>
        <v>30.249110320284682</v>
      </c>
      <c r="J49" s="7">
        <f t="shared" ref="J49" si="30">SUM(J48,I49)</f>
        <v>50856.974125635628</v>
      </c>
    </row>
    <row r="50" spans="1:10" x14ac:dyDescent="0.2">
      <c r="I50" s="46"/>
      <c r="J50" s="46"/>
    </row>
    <row r="52" spans="1:10" x14ac:dyDescent="0.2">
      <c r="A52" s="49" t="s">
        <v>71</v>
      </c>
    </row>
  </sheetData>
  <hyperlinks>
    <hyperlink ref="A48" r:id="rId1" display="https://investimenti.bnpparibas.it/isin/nl0011948641" xr:uid="{00000000-0004-0000-0000-000000000000}"/>
    <hyperlink ref="A19" r:id="rId2" display="https://investimenti.bnpparibas.it/isin/nl0012157689" xr:uid="{00000000-0004-0000-0000-000001000000}"/>
    <hyperlink ref="A25" r:id="rId3" display="https://investimenti.bnpparibas.it/isin/nl0012157903" xr:uid="{00000000-0004-0000-0000-000002000000}"/>
    <hyperlink ref="A28" r:id="rId4" display="https://investimenti.bnpparibas.it/isin/nl0011948906" xr:uid="{00000000-0004-0000-0000-000003000000}"/>
    <hyperlink ref="A14" r:id="rId5" display="https://investimenti.bnpparibas.it/isin/nl0012158208" xr:uid="{00000000-0004-0000-0000-000004000000}"/>
    <hyperlink ref="A23" r:id="rId6" display="https://investimenti.bnpparibas.it/isin/nl0012315154" xr:uid="{00000000-0004-0000-0000-000005000000}"/>
    <hyperlink ref="A17" r:id="rId7" display="https://investimenti.bnpparibas.it/isin/nl0012158208" xr:uid="{00000000-0004-0000-0000-000006000000}"/>
    <hyperlink ref="A15" r:id="rId8" display="https://investimenti.bnpparibas.it/isin/nl0011949276" xr:uid="{00000000-0004-0000-0000-000007000000}"/>
    <hyperlink ref="A20" r:id="rId9" display="https://investimenti.bnpparibas.it/isin/nl0012157796" xr:uid="{00000000-0004-0000-0000-000008000000}"/>
    <hyperlink ref="A21" r:id="rId10" display="https://investimenti.bnpparibas.it/isin/nl0012158034" xr:uid="{00000000-0004-0000-0000-000009000000}"/>
    <hyperlink ref="A16" r:id="rId11" display="https://investimenti.bnpparibas.it/isin/nl0011947445" xr:uid="{00000000-0004-0000-0000-00000A000000}"/>
    <hyperlink ref="A12" r:id="rId12" display="https://investimenti.bnpparibas.it/isin/nl0011834353" xr:uid="{00000000-0004-0000-0000-00000B000000}"/>
    <hyperlink ref="A18" r:id="rId13" display="https://investimenti.bnpparibas.it/isin/nl0012159958" xr:uid="{00000000-0004-0000-0000-00000C000000}"/>
    <hyperlink ref="A13" r:id="rId14" display="https://investimenti.bnpparibas.it/isin/nl0012315485" xr:uid="{00000000-0004-0000-0000-00000D000000}"/>
    <hyperlink ref="A31" r:id="rId15" display="https://investimenti.bnpparibas.it/isin/nl0012159982" xr:uid="{00000000-0004-0000-0000-00000E000000}"/>
    <hyperlink ref="A32" r:id="rId16" display="https://investimenti.bnpparibas.it/isin/nl0012314892" xr:uid="{00000000-0004-0000-0000-00000F000000}"/>
    <hyperlink ref="A35" r:id="rId17" display="https://investimenti.bnpparibas.it/isin/nl0012159909" xr:uid="{00000000-0004-0000-0000-000010000000}"/>
    <hyperlink ref="B35" r:id="rId18" display="https://investimenti.bnpparibas.it/isin/nl0012159909" xr:uid="{00000000-0004-0000-0000-000011000000}"/>
    <hyperlink ref="A41" r:id="rId19" display="https://investimenti.bnpparibas.it/isin/nl0011949268" xr:uid="{00000000-0004-0000-0000-000012000000}"/>
    <hyperlink ref="B41" r:id="rId20" display="https://investimenti.bnpparibas.it/isin/nl0011949268" xr:uid="{00000000-0004-0000-0000-000013000000}"/>
    <hyperlink ref="B48" r:id="rId21" display="https://investimenti.bnpparibas.it/isin/nl0011948641" xr:uid="{00000000-0004-0000-0000-000014000000}"/>
    <hyperlink ref="A22" r:id="rId22" display="https://investimenti.bnpparibas.it/isin/nl0012315485" xr:uid="{00000000-0004-0000-0000-000015000000}"/>
    <hyperlink ref="B27" r:id="rId23" display="https://investimenti.bnpparibas.it/isin/nl0011949144" xr:uid="{00000000-0004-0000-0000-000016000000}"/>
    <hyperlink ref="A27" r:id="rId24" display="https://investimenti.bnpparibas.it/isin/nl0011949144" xr:uid="{00000000-0004-0000-0000-000017000000}"/>
    <hyperlink ref="B26" r:id="rId25" display="https://investimenti.bnpparibas.it/isin/nl0011949367" xr:uid="{00000000-0004-0000-0000-000018000000}"/>
    <hyperlink ref="A26" r:id="rId26" display="https://investimenti.bnpparibas.it/isin/nl0011949367" xr:uid="{00000000-0004-0000-0000-000019000000}"/>
    <hyperlink ref="B30" r:id="rId27" display="https://investimenti.bnpparibas.it/isin/nl0011955604" xr:uid="{00000000-0004-0000-0000-00001A000000}"/>
    <hyperlink ref="A30" r:id="rId28" display="https://investimenti.bnpparibas.it/isin/nl0011955604" xr:uid="{00000000-0004-0000-0000-00001B000000}"/>
    <hyperlink ref="B31" r:id="rId29" display="https://investimenti.bnpparibas.it/isin/nl0012159982" xr:uid="{00000000-0004-0000-0000-00001C000000}"/>
    <hyperlink ref="B24" r:id="rId30" display="https://investimenti.bnpparibas.it/isin/nl0011955604" xr:uid="{00000000-0004-0000-0000-00001D000000}"/>
    <hyperlink ref="A24" r:id="rId31" display="https://investimenti.bnpparibas.it/isin/nl0011955604" xr:uid="{00000000-0004-0000-0000-00001E000000}"/>
    <hyperlink ref="A33" r:id="rId32" display="https://investimenti.bnpparibas.it/isin/nl0011947445" xr:uid="{00000000-0004-0000-0000-00001F000000}"/>
    <hyperlink ref="B33" r:id="rId33" display="https://investimenti.bnpparibas.it/isin/nl0011947445" xr:uid="{00000000-0004-0000-0000-000020000000}"/>
    <hyperlink ref="A29" r:id="rId34" display="https://investimenti.bnpparibas.it/isin/nl0012315600" xr:uid="{00000000-0004-0000-0000-000021000000}"/>
    <hyperlink ref="B29" r:id="rId35" display="https://investimenti.bnpparibas.it/isin/nl0012315600" xr:uid="{00000000-0004-0000-0000-000022000000}"/>
    <hyperlink ref="A34" r:id="rId36" display="https://investimenti.bnpparibas.it/isin/nl0012158141" xr:uid="{00000000-0004-0000-0000-000023000000}"/>
    <hyperlink ref="A45" r:id="rId37" display="https://investimenti.bnpparibas.it/isin/nl0011947445" xr:uid="{00000000-0004-0000-0000-000024000000}"/>
    <hyperlink ref="B45" r:id="rId38" display="https://investimenti.bnpparibas.it/isin/nl0011947445" xr:uid="{00000000-0004-0000-0000-000025000000}"/>
    <hyperlink ref="A36" r:id="rId39" display="https://investimenti.bnpparibas.it/isin/nl0011949359" xr:uid="{00000000-0004-0000-0000-000026000000}"/>
    <hyperlink ref="B36" r:id="rId40" display="https://investimenti.bnpparibas.it/isin/nl0011949359" xr:uid="{00000000-0004-0000-0000-000027000000}"/>
    <hyperlink ref="A37" r:id="rId41" display="https://investimenti.bnpparibas.it/isin/nl0011946629" xr:uid="{00000000-0004-0000-0000-000028000000}"/>
    <hyperlink ref="B37" r:id="rId42" display="https://investimenti.bnpparibas.it/isin/nl0011946629" xr:uid="{00000000-0004-0000-0000-000029000000}"/>
    <hyperlink ref="A5" r:id="rId43" display="https://investimenti.bnpparibas.it/isin/nl0012159735" xr:uid="{00000000-0004-0000-0000-00002A000000}"/>
    <hyperlink ref="B5" r:id="rId44" display="https://investimenti.bnpparibas.it/isin/nl0012159735" xr:uid="{00000000-0004-0000-0000-00002B000000}"/>
    <hyperlink ref="A38" r:id="rId45" display="https://investimenti.bnpparibas.it/isin/nl0011946256" xr:uid="{00000000-0004-0000-0000-00002C000000}"/>
    <hyperlink ref="A39" r:id="rId46" display="https://investimenti.bnpparibas.it/isin/nl0011949359" xr:uid="{00000000-0004-0000-0000-00002D000000}"/>
    <hyperlink ref="B39" r:id="rId47" display="https://investimenti.bnpparibas.it/isin/nl0011949359" xr:uid="{00000000-0004-0000-0000-00002E000000}"/>
    <hyperlink ref="A40" r:id="rId48" display="https://investimenti.bnpparibas.it/isin/nl0011609888" xr:uid="{00000000-0004-0000-0000-00002F000000}"/>
    <hyperlink ref="B40" r:id="rId49" display="https://investimenti.bnpparibas.it/isin/nl0011609888" xr:uid="{00000000-0004-0000-0000-000030000000}"/>
    <hyperlink ref="B43" r:id="rId50" display="https://investimenti.bnpparibas.it/isin/nl0011946694" xr:uid="{00000000-0004-0000-0000-000031000000}"/>
    <hyperlink ref="A46" r:id="rId51" display="https://investimenti.bnpparibas.it/isin/nl0011609383" xr:uid="{00000000-0004-0000-0000-000032000000}"/>
    <hyperlink ref="B46" r:id="rId52" display="https://investimenti.bnpparibas.it/isin/nl0011609383" xr:uid="{00000000-0004-0000-0000-000033000000}"/>
    <hyperlink ref="B44" r:id="rId53" display="https://investimenti.bnpparibas.it/isin/nl0011949144" xr:uid="{00000000-0004-0000-0000-000034000000}"/>
    <hyperlink ref="A44" r:id="rId54" display="https://investimenti.bnpparibas.it/isin/nl0011949144" xr:uid="{00000000-0004-0000-0000-000035000000}"/>
    <hyperlink ref="A42" r:id="rId55" display="https://investimenti.bnpparibas.it/isin/nl0012159933" xr:uid="{00000000-0004-0000-0000-000036000000}"/>
    <hyperlink ref="B42" r:id="rId56" display="https://investimenti.bnpparibas.it/isin/nl0012159933" xr:uid="{00000000-0004-0000-0000-000037000000}"/>
    <hyperlink ref="B4" r:id="rId57" display="https://investimenti.bnpparibas.it/isin/nl0012314868" xr:uid="{00000000-0004-0000-0000-000038000000}"/>
    <hyperlink ref="A4" r:id="rId58" display="https://investimenti.bnpparibas.it/isin/nl0012314868" xr:uid="{00000000-0004-0000-0000-000039000000}"/>
    <hyperlink ref="A47" r:id="rId59" display="https://investimenti.bnpparibas.it/isin/nl0011947445" xr:uid="{00000000-0004-0000-0000-00003A000000}"/>
    <hyperlink ref="B47" r:id="rId60" display="https://investimenti.bnpparibas.it/isin/nl0011947445" xr:uid="{00000000-0004-0000-0000-00003B000000}"/>
    <hyperlink ref="A49" r:id="rId61" display="https://investimenti.bnpparibas.it/isin/nl0012315832" xr:uid="{00000000-0004-0000-0000-00003C000000}"/>
    <hyperlink ref="B49" r:id="rId62" display="https://investimenti.bnpparibas.it/isin/nl0012315832" xr:uid="{00000000-0004-0000-0000-00003D000000}"/>
    <hyperlink ref="B3" r:id="rId63" xr:uid="{7524CC44-BDFB-4258-A396-74E26E3FAFB8}"/>
    <hyperlink ref="A3" r:id="rId64" xr:uid="{9CC08E3B-D194-4787-AAFF-D947B77C6576}"/>
    <hyperlink ref="B6" r:id="rId65" xr:uid="{64B13983-A863-415B-A5BB-F12389D13F4C}"/>
    <hyperlink ref="A6" r:id="rId66" xr:uid="{78FF0E04-B4B9-48A1-8B08-635AF149C011}"/>
  </hyperlinks>
  <pageMargins left="0.7" right="0.7" top="0.75" bottom="0.75" header="0.3" footer="0.3"/>
  <pageSetup paperSize="9" orientation="portrait" r:id="rId67"/>
  <drawing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2017-10-09T13:37:19Z</dcterms:modified>
</cp:coreProperties>
</file>