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4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42" i="5"/>
  <c r="H142" s="1"/>
  <c r="E142"/>
  <c r="G143" i="4"/>
  <c r="H143" s="1"/>
  <c r="E143"/>
  <c r="E7" i="1"/>
  <c r="G141" i="5"/>
  <c r="H141" s="1"/>
  <c r="E141"/>
  <c r="G142" i="4"/>
  <c r="H142" s="1"/>
  <c r="E142"/>
  <c r="G84" i="1"/>
  <c r="H8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73" i="2"/>
  <c r="H4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3" i="2"/>
  <c r="E74"/>
  <c r="G74" s="1"/>
  <c r="E70"/>
  <c r="G70" s="1"/>
  <c r="E71"/>
  <c r="G71" s="1"/>
  <c r="E73"/>
  <c r="E81" i="1"/>
  <c r="G81" s="1"/>
  <c r="E83"/>
  <c r="G83" s="1"/>
  <c r="E84"/>
  <c r="E4"/>
  <c r="E82"/>
  <c r="G82" s="1"/>
  <c r="E3"/>
  <c r="E69" i="2"/>
  <c r="G69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6" i="1"/>
  <c r="E72" i="2"/>
  <c r="G72" s="1"/>
  <c r="E67"/>
  <c r="G67" s="1"/>
  <c r="E68"/>
  <c r="G68" s="1"/>
  <c r="G128" i="5"/>
  <c r="E128"/>
  <c r="G128" i="4"/>
  <c r="E128"/>
  <c r="G127" i="5"/>
  <c r="E127"/>
  <c r="G126"/>
  <c r="E126"/>
  <c r="G126" i="4"/>
  <c r="E127"/>
  <c r="G127" s="1"/>
  <c r="E126"/>
  <c r="E76" i="1"/>
  <c r="G76" s="1"/>
  <c r="E78"/>
  <c r="G78" s="1"/>
  <c r="E5"/>
  <c r="E80"/>
  <c r="G80" s="1"/>
  <c r="E125" i="5"/>
  <c r="G125" s="1"/>
  <c r="E125" i="4"/>
  <c r="G125" s="1"/>
  <c r="G124" i="5"/>
  <c r="E124"/>
  <c r="E123"/>
  <c r="G123" s="1"/>
  <c r="E124" i="4"/>
  <c r="G124" s="1"/>
  <c r="E123"/>
  <c r="G123" s="1"/>
  <c r="E65" i="2"/>
  <c r="G65" s="1"/>
  <c r="E64"/>
  <c r="G64" s="1"/>
  <c r="E122" i="5"/>
  <c r="G122" s="1"/>
  <c r="E122" i="4"/>
  <c r="G122" s="1"/>
  <c r="E73" i="1"/>
  <c r="G73" s="1"/>
  <c r="E77"/>
  <c r="G77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79" i="1"/>
  <c r="G79" s="1"/>
  <c r="E116" i="5"/>
  <c r="G116" s="1"/>
  <c r="E116" i="4"/>
  <c r="G116" s="1"/>
  <c r="G115" i="5"/>
  <c r="E115"/>
  <c r="G115" i="4"/>
  <c r="E115"/>
  <c r="E63" i="2"/>
  <c r="G63" s="1"/>
  <c r="E60"/>
  <c r="G60" s="1"/>
  <c r="E61"/>
  <c r="G61" s="1"/>
  <c r="E70" i="1"/>
  <c r="G70" s="1"/>
  <c r="E62" i="2"/>
  <c r="G62" s="1"/>
  <c r="H138" i="5" l="1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59" i="2"/>
  <c r="G59" s="1"/>
  <c r="E66"/>
  <c r="G66" s="1"/>
  <c r="E58"/>
  <c r="G58" s="1"/>
  <c r="G111" i="5"/>
  <c r="E111"/>
  <c r="E111" i="4"/>
  <c r="G111" s="1"/>
  <c r="E68" i="1"/>
  <c r="G68" s="1"/>
  <c r="E71"/>
  <c r="G71" s="1"/>
  <c r="E69"/>
  <c r="G69" s="1"/>
  <c r="E75"/>
  <c r="G75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3" i="1"/>
  <c r="G63" s="1"/>
  <c r="E74"/>
  <c r="G74" s="1"/>
  <c r="E64"/>
  <c r="G64" s="1"/>
  <c r="G104" i="5"/>
  <c r="E104"/>
  <c r="G103"/>
  <c r="E103"/>
  <c r="E104" i="4"/>
  <c r="G104" s="1"/>
  <c r="E103"/>
  <c r="G103" s="1"/>
  <c r="E56" i="2"/>
  <c r="G56" s="1"/>
  <c r="E55"/>
  <c r="G55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4" i="2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H8" s="1"/>
  <c r="E57"/>
  <c r="G57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9" i="2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1" i="1"/>
  <c r="G61" s="1"/>
  <c r="E60"/>
  <c r="G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59" i="1"/>
  <c r="G59" s="1"/>
  <c r="E58"/>
  <c r="G58" s="1"/>
  <c r="E66"/>
  <c r="G66" s="1"/>
  <c r="E62"/>
  <c r="G62" s="1"/>
  <c r="E67" l="1"/>
  <c r="G67" s="1"/>
  <c r="E57"/>
  <c r="G57" s="1"/>
  <c r="E55"/>
  <c r="G55" s="1"/>
  <c r="E56"/>
  <c r="G56" s="1"/>
  <c r="E53"/>
  <c r="G53" s="1"/>
  <c r="E51"/>
  <c r="G51" s="1"/>
  <c r="E52"/>
  <c r="G52" s="1"/>
  <c r="E54"/>
  <c r="G54" s="1"/>
  <c r="E65"/>
  <c r="G65" s="1"/>
  <c r="E72"/>
  <c r="G72" s="1"/>
  <c r="E50"/>
  <c r="G50" s="1"/>
  <c r="E48"/>
  <c r="G48" s="1"/>
  <c r="E43"/>
  <c r="G43" s="1"/>
  <c r="E45" l="1"/>
  <c r="G45" s="1"/>
  <c r="E47"/>
  <c r="G47" s="1"/>
  <c r="E44"/>
  <c r="G44" s="1"/>
  <c r="E41"/>
  <c r="G41" s="1"/>
  <c r="E40"/>
  <c r="G40" s="1"/>
  <c r="E39" l="1"/>
  <c r="G39" s="1"/>
  <c r="E38"/>
  <c r="G38" s="1"/>
  <c r="E46"/>
  <c r="G46" s="1"/>
  <c r="E37"/>
  <c r="G37" s="1"/>
  <c r="E35"/>
  <c r="G35" s="1"/>
  <c r="E30"/>
  <c r="G30" s="1"/>
  <c r="E34"/>
  <c r="G34" s="1"/>
  <c r="E31"/>
  <c r="G31" s="1"/>
  <c r="E25"/>
  <c r="G25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H13" s="1"/>
  <c r="E29"/>
  <c r="G29" s="1"/>
  <c r="E32"/>
  <c r="G32" s="1"/>
  <c r="E42"/>
  <c r="G42" s="1"/>
  <c r="E24"/>
  <c r="G24" s="1"/>
  <c r="E26"/>
  <c r="G26" s="1"/>
  <c r="E33"/>
  <c r="G33" s="1"/>
  <c r="E28"/>
  <c r="G28" s="1"/>
  <c r="E49"/>
  <c r="G49" s="1"/>
  <c r="E27"/>
  <c r="G27" s="1"/>
  <c r="E36"/>
  <c r="G36" s="1"/>
  <c r="H14" l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</calcChain>
</file>

<file path=xl/sharedStrings.xml><?xml version="1.0" encoding="utf-8"?>
<sst xmlns="http://schemas.openxmlformats.org/spreadsheetml/2006/main" count="902" uniqueCount="189">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</sst>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FUTURES'!$H$18:$H$84</c:f>
              <c:numCache>
                <c:formatCode>General</c:formatCode>
                <c:ptCount val="67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</c:numCache>
            </c:numRef>
          </c:val>
        </c:ser>
        <c:axId val="146958208"/>
        <c:axId val="146959744"/>
      </c:areaChart>
      <c:catAx>
        <c:axId val="146958208"/>
        <c:scaling>
          <c:orientation val="minMax"/>
        </c:scaling>
        <c:axPos val="b"/>
        <c:tickLblPos val="nextTo"/>
        <c:crossAx val="146959744"/>
        <c:crosses val="autoZero"/>
        <c:auto val="1"/>
        <c:lblAlgn val="ctr"/>
        <c:lblOffset val="100"/>
      </c:catAx>
      <c:valAx>
        <c:axId val="146959744"/>
        <c:scaling>
          <c:orientation val="minMax"/>
        </c:scaling>
        <c:axPos val="l"/>
        <c:majorGridlines/>
        <c:numFmt formatCode="General" sourceLinked="1"/>
        <c:tickLblPos val="nextTo"/>
        <c:crossAx val="1469582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TURBO!$H$7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TURBO!$H$8:$H$74</c:f>
              <c:numCache>
                <c:formatCode>General</c:formatCode>
                <c:ptCount val="67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</c:numCache>
            </c:numRef>
          </c:val>
        </c:ser>
        <c:axId val="146898944"/>
        <c:axId val="146900480"/>
      </c:areaChart>
      <c:catAx>
        <c:axId val="146898944"/>
        <c:scaling>
          <c:orientation val="minMax"/>
        </c:scaling>
        <c:axPos val="b"/>
        <c:tickLblPos val="nextTo"/>
        <c:crossAx val="146900480"/>
        <c:crosses val="autoZero"/>
        <c:auto val="1"/>
        <c:lblAlgn val="ctr"/>
        <c:lblOffset val="100"/>
      </c:catAx>
      <c:valAx>
        <c:axId val="146900480"/>
        <c:scaling>
          <c:orientation val="minMax"/>
        </c:scaling>
        <c:axPos val="l"/>
        <c:majorGridlines/>
        <c:numFmt formatCode="General" sourceLinked="1"/>
        <c:tickLblPos val="nextTo"/>
        <c:crossAx val="146898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796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TOT.'!$H$2:$H$143</c:f>
              <c:numCache>
                <c:formatCode>General</c:formatCode>
                <c:ptCount val="142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</c:numCache>
            </c:numRef>
          </c:val>
        </c:ser>
        <c:axId val="148678144"/>
        <c:axId val="148679680"/>
      </c:areaChart>
      <c:catAx>
        <c:axId val="148678144"/>
        <c:scaling>
          <c:orientation val="minMax"/>
        </c:scaling>
        <c:axPos val="b"/>
        <c:tickLblPos val="nextTo"/>
        <c:crossAx val="148679680"/>
        <c:crosses val="autoZero"/>
        <c:auto val="1"/>
        <c:lblAlgn val="ctr"/>
        <c:lblOffset val="100"/>
      </c:catAx>
      <c:valAx>
        <c:axId val="148679680"/>
        <c:scaling>
          <c:orientation val="minMax"/>
        </c:scaling>
        <c:axPos val="l"/>
        <c:majorGridlines/>
        <c:numFmt formatCode="General" sourceLinked="1"/>
        <c:tickLblPos val="nextTo"/>
        <c:crossAx val="148678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FRACTIONAL'!$H$3:$H$142</c:f>
              <c:numCache>
                <c:formatCode>General</c:formatCode>
                <c:ptCount val="140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</c:numCache>
            </c:numRef>
          </c:val>
        </c:ser>
        <c:axId val="150342656"/>
        <c:axId val="151720704"/>
      </c:areaChart>
      <c:catAx>
        <c:axId val="150342656"/>
        <c:scaling>
          <c:orientation val="minMax"/>
        </c:scaling>
        <c:axPos val="b"/>
        <c:tickLblPos val="nextTo"/>
        <c:crossAx val="151720704"/>
        <c:crosses val="autoZero"/>
        <c:auto val="1"/>
        <c:lblAlgn val="ctr"/>
        <c:lblOffset val="100"/>
      </c:catAx>
      <c:valAx>
        <c:axId val="151720704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50342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100853</xdr:rowOff>
    </xdr:from>
    <xdr:to>
      <xdr:col>6</xdr:col>
      <xdr:colOff>907678</xdr:colOff>
      <xdr:row>106</xdr:row>
      <xdr:rowOff>179294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74</xdr:row>
      <xdr:rowOff>133350</xdr:rowOff>
    </xdr:from>
    <xdr:to>
      <xdr:col>5</xdr:col>
      <xdr:colOff>47624</xdr:colOff>
      <xdr:row>95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143</xdr:row>
      <xdr:rowOff>171449</xdr:rowOff>
    </xdr:from>
    <xdr:to>
      <xdr:col>8</xdr:col>
      <xdr:colOff>85725</xdr:colOff>
      <xdr:row>166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143</xdr:row>
      <xdr:rowOff>142874</xdr:rowOff>
    </xdr:from>
    <xdr:to>
      <xdr:col>8</xdr:col>
      <xdr:colOff>0</xdr:colOff>
      <xdr:row>168</xdr:row>
      <xdr:rowOff>95249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33" Type="http://schemas.openxmlformats.org/officeDocument/2006/relationships/hyperlink" Target="https://investimenti.bnpparibas.it/isin/nl0012165302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hyperlink" Target="https://investimenti.bnpparibas.it/isin/nl0011947338" TargetMode="External"/><Relationship Id="rId128" Type="http://schemas.openxmlformats.org/officeDocument/2006/relationships/hyperlink" Target="https://investimenti.bnpparibas.it/isin/nl0011609755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126" Type="http://schemas.openxmlformats.org/officeDocument/2006/relationships/hyperlink" Target="https://investimenti.bnpparibas.it/isin/nl0012158018" TargetMode="External"/><Relationship Id="rId134" Type="http://schemas.openxmlformats.org/officeDocument/2006/relationships/hyperlink" Target="https://investimenti.bnpparibas.it/isin/nl0012662902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124" Type="http://schemas.openxmlformats.org/officeDocument/2006/relationships/hyperlink" Target="https://investimenti.bnpparibas.it/isin/nl0011947445" TargetMode="External"/><Relationship Id="rId129" Type="http://schemas.openxmlformats.org/officeDocument/2006/relationships/hyperlink" Target="https://investimenti.bnpparibas.it/isin/nl0011609755" TargetMode="External"/><Relationship Id="rId137" Type="http://schemas.openxmlformats.org/officeDocument/2006/relationships/drawing" Target="../drawings/drawing1.xm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32" Type="http://schemas.openxmlformats.org/officeDocument/2006/relationships/hyperlink" Target="https://investimenti.bnpparibas.it/isin/nl001216530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27" Type="http://schemas.openxmlformats.org/officeDocument/2006/relationships/hyperlink" Target="https://investimenti.bnpparibas.it/isin/nl001215801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hyperlink" Target="https://investimenti.bnpparibas.it/isin/nl0011947338" TargetMode="External"/><Relationship Id="rId130" Type="http://schemas.openxmlformats.org/officeDocument/2006/relationships/hyperlink" Target="https://investimenti.bnpparibas.it/isin/nl0011610266" TargetMode="External"/><Relationship Id="rId135" Type="http://schemas.openxmlformats.org/officeDocument/2006/relationships/hyperlink" Target="https://investimenti.bnpparibas.it/isin/nl0012662902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125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Relationship Id="rId131" Type="http://schemas.openxmlformats.org/officeDocument/2006/relationships/hyperlink" Target="https://investimenti.bnpparibas.it/isin/nl0011610266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drawing" Target="../drawings/drawing2.xm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printerSettings" Target="../printerSettings/printerSettings3.bin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drawing" Target="../drawings/drawing3.xm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38" Type="http://schemas.openxmlformats.org/officeDocument/2006/relationships/hyperlink" Target="https://investimenti.bnpparibas.it/isin/nl0011609755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38" Type="http://schemas.openxmlformats.org/officeDocument/2006/relationships/hyperlink" Target="https://investimenti.bnpparibas.it/isin/nl001216530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printerSettings" Target="../printerSettings/printerSettings4.bin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drawing" Target="../drawings/drawing4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>
      <selection activeCell="A7" sqref="A7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5">
      <c r="A1" s="1" t="s">
        <v>186</v>
      </c>
      <c r="B1" s="2"/>
      <c r="C1" s="3"/>
      <c r="D1" s="4"/>
      <c r="E1" s="5"/>
      <c r="F1" s="6"/>
      <c r="G1" s="6"/>
      <c r="H1" s="7"/>
      <c r="M1" s="167"/>
      <c r="O1" s="167"/>
    </row>
    <row r="2" spans="1:15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K2" s="132"/>
      <c r="M2" s="167"/>
      <c r="O2" s="167"/>
    </row>
    <row r="3" spans="1:15" s="167" customFormat="1">
      <c r="A3" s="171" t="s">
        <v>181</v>
      </c>
      <c r="B3" s="172" t="s">
        <v>13</v>
      </c>
      <c r="C3" s="179">
        <v>5.03</v>
      </c>
      <c r="D3" s="176">
        <v>5.33</v>
      </c>
      <c r="E3" s="152">
        <f t="shared" ref="E3:E4" si="0">(D3-C3)/C3</f>
        <v>5.9642147117296186E-2</v>
      </c>
      <c r="F3" s="175"/>
      <c r="G3" s="175"/>
      <c r="H3" s="180">
        <v>0.02</v>
      </c>
    </row>
    <row r="4" spans="1:15" s="167" customFormat="1">
      <c r="A4" s="171" t="s">
        <v>180</v>
      </c>
      <c r="B4" s="172" t="s">
        <v>64</v>
      </c>
      <c r="C4" s="179">
        <v>4.42</v>
      </c>
      <c r="D4" s="176">
        <v>4.57</v>
      </c>
      <c r="E4" s="152">
        <f t="shared" si="0"/>
        <v>3.3936651583710488E-2</v>
      </c>
      <c r="F4" s="175"/>
      <c r="G4" s="175"/>
      <c r="H4" s="180">
        <v>0.03</v>
      </c>
    </row>
    <row r="5" spans="1:15">
      <c r="A5" s="171" t="s">
        <v>55</v>
      </c>
      <c r="B5" s="172" t="s">
        <v>56</v>
      </c>
      <c r="C5" s="176">
        <v>1.1859999999999999</v>
      </c>
      <c r="D5" s="176">
        <v>1.1579999999999999</v>
      </c>
      <c r="E5" s="174">
        <f t="shared" ref="E5" si="1">(D5-C5)/C5</f>
        <v>-2.3608768971332232E-2</v>
      </c>
      <c r="F5" s="175"/>
      <c r="G5" s="176">
        <v>1</v>
      </c>
      <c r="H5" s="180">
        <v>0.03</v>
      </c>
      <c r="I5" s="42"/>
      <c r="J5" s="41"/>
    </row>
    <row r="6" spans="1:15">
      <c r="A6" s="171" t="s">
        <v>175</v>
      </c>
      <c r="B6" s="172" t="s">
        <v>60</v>
      </c>
      <c r="C6" s="181">
        <v>14</v>
      </c>
      <c r="D6" s="181">
        <v>13.57</v>
      </c>
      <c r="E6" s="201">
        <f t="shared" ref="E6:E7" si="2">(D6-C6)/C6</f>
        <v>-3.0714285714285694E-2</v>
      </c>
      <c r="F6" s="168"/>
      <c r="G6" s="177"/>
      <c r="H6" s="185">
        <v>0.04</v>
      </c>
      <c r="I6" s="42"/>
      <c r="J6" s="41"/>
    </row>
    <row r="7" spans="1:15" s="167" customFormat="1">
      <c r="A7" s="171" t="s">
        <v>188</v>
      </c>
      <c r="B7" s="172" t="s">
        <v>187</v>
      </c>
      <c r="C7" s="181">
        <v>8.34</v>
      </c>
      <c r="D7" s="181">
        <v>8.35</v>
      </c>
      <c r="E7" s="152">
        <f t="shared" si="2"/>
        <v>1.1990407673860657E-3</v>
      </c>
      <c r="F7" s="168"/>
      <c r="G7" s="177"/>
      <c r="H7" s="185">
        <v>0.02</v>
      </c>
      <c r="I7" s="42"/>
      <c r="J7" s="41"/>
    </row>
    <row r="8" spans="1:15">
      <c r="A8" s="9"/>
      <c r="B8" s="38"/>
      <c r="C8" s="39"/>
      <c r="D8" s="12"/>
      <c r="E8" s="13"/>
      <c r="F8" s="40"/>
      <c r="G8" s="41"/>
      <c r="H8" s="200">
        <f>SUM(H3:H7)</f>
        <v>0.13999999999999999</v>
      </c>
      <c r="I8" s="42"/>
      <c r="J8" s="41"/>
    </row>
    <row r="9" spans="1:15">
      <c r="A9" s="45" t="s">
        <v>68</v>
      </c>
      <c r="B9" s="38"/>
      <c r="C9" s="39"/>
      <c r="D9" s="12"/>
      <c r="E9" s="13"/>
      <c r="F9" s="40"/>
      <c r="G9" s="41"/>
      <c r="H9" s="41"/>
      <c r="I9" s="42"/>
      <c r="J9" s="41"/>
    </row>
    <row r="10" spans="1:15">
      <c r="A10" s="9"/>
      <c r="B10" s="38"/>
      <c r="C10" s="39"/>
      <c r="D10" s="12"/>
      <c r="E10" s="13"/>
      <c r="F10" s="40"/>
      <c r="G10" s="41"/>
      <c r="H10" s="41"/>
      <c r="I10" s="42"/>
    </row>
    <row r="11" spans="1:15" ht="15.75" thickBot="1">
      <c r="A11" s="9"/>
      <c r="B11" s="10"/>
      <c r="C11" s="11"/>
      <c r="D11" s="12"/>
      <c r="E11" s="13"/>
      <c r="F11" s="12"/>
      <c r="H11" s="37" t="s">
        <v>61</v>
      </c>
    </row>
    <row r="12" spans="1:15" ht="15.75" thickBot="1">
      <c r="A12" s="15" t="s">
        <v>37</v>
      </c>
      <c r="B12" s="16"/>
      <c r="C12" s="11"/>
      <c r="D12" s="12"/>
      <c r="E12" s="13"/>
      <c r="F12" s="12"/>
      <c r="G12" s="7">
        <v>50000</v>
      </c>
      <c r="H12" s="7">
        <v>50000</v>
      </c>
    </row>
    <row r="13" spans="1:15">
      <c r="A13" s="17" t="s">
        <v>38</v>
      </c>
      <c r="B13" s="18" t="s">
        <v>39</v>
      </c>
      <c r="C13" s="19">
        <v>1.026</v>
      </c>
      <c r="D13" s="19">
        <v>1.121</v>
      </c>
      <c r="E13" s="20">
        <f>(D13-C13)/C13</f>
        <v>9.259259259259256E-2</v>
      </c>
      <c r="F13" s="22">
        <v>1.4999999999999999E-2</v>
      </c>
      <c r="G13" s="7">
        <f t="shared" ref="G13:G44" si="3">MMULT((MMULT(50000,F13)),E13)</f>
        <v>69.444444444444414</v>
      </c>
      <c r="H13" s="7">
        <f>SUM(H12,G13)</f>
        <v>50069.444444444445</v>
      </c>
    </row>
    <row r="14" spans="1:15">
      <c r="A14" s="23" t="s">
        <v>33</v>
      </c>
      <c r="B14" s="24" t="s">
        <v>34</v>
      </c>
      <c r="C14" s="25">
        <v>2.855</v>
      </c>
      <c r="D14" s="26">
        <v>3.41</v>
      </c>
      <c r="E14" s="20">
        <f t="shared" ref="E14:E21" si="4">(D14-C14)/C14</f>
        <v>0.19439579684763578</v>
      </c>
      <c r="F14" s="22">
        <v>7.4999999999999997E-3</v>
      </c>
      <c r="G14" s="7">
        <f t="shared" si="3"/>
        <v>72.898423817863417</v>
      </c>
      <c r="H14" s="7">
        <f t="shared" ref="H14:H42" si="5">SUM(H13,G14)</f>
        <v>50142.342868262305</v>
      </c>
    </row>
    <row r="15" spans="1:15">
      <c r="A15" s="23" t="s">
        <v>40</v>
      </c>
      <c r="B15" s="24" t="s">
        <v>41</v>
      </c>
      <c r="C15" s="27">
        <v>1.1519999999999999</v>
      </c>
      <c r="D15" s="26">
        <v>1.331</v>
      </c>
      <c r="E15" s="20">
        <f t="shared" si="4"/>
        <v>0.1553819444444445</v>
      </c>
      <c r="F15" s="22">
        <v>2.5000000000000001E-2</v>
      </c>
      <c r="G15" s="7">
        <f t="shared" si="3"/>
        <v>194.22743055555563</v>
      </c>
      <c r="H15" s="7">
        <f t="shared" si="5"/>
        <v>50336.57029881786</v>
      </c>
    </row>
    <row r="16" spans="1:15">
      <c r="A16" s="23" t="s">
        <v>42</v>
      </c>
      <c r="B16" s="24" t="s">
        <v>43</v>
      </c>
      <c r="C16" s="25">
        <v>5.84</v>
      </c>
      <c r="D16" s="26">
        <v>7.45</v>
      </c>
      <c r="E16" s="20">
        <f t="shared" si="4"/>
        <v>0.27568493150684936</v>
      </c>
      <c r="F16" s="22">
        <v>0.02</v>
      </c>
      <c r="G16" s="7">
        <f t="shared" si="3"/>
        <v>275.68493150684935</v>
      </c>
      <c r="H16" s="7">
        <f t="shared" si="5"/>
        <v>50612.255230324707</v>
      </c>
    </row>
    <row r="17" spans="1:8">
      <c r="A17" s="23" t="s">
        <v>44</v>
      </c>
      <c r="B17" s="24" t="s">
        <v>45</v>
      </c>
      <c r="C17" s="26">
        <v>18.239999999999998</v>
      </c>
      <c r="D17" s="19">
        <v>19.62</v>
      </c>
      <c r="E17" s="20">
        <f t="shared" si="4"/>
        <v>7.5657894736842257E-2</v>
      </c>
      <c r="F17" s="29">
        <v>0.02</v>
      </c>
      <c r="G17" s="7">
        <f t="shared" si="3"/>
        <v>75.657894736842252</v>
      </c>
      <c r="H17" s="7">
        <f t="shared" si="5"/>
        <v>50687.913125061546</v>
      </c>
    </row>
    <row r="18" spans="1:8">
      <c r="A18" s="23" t="s">
        <v>40</v>
      </c>
      <c r="B18" s="24" t="s">
        <v>41</v>
      </c>
      <c r="C18" s="25">
        <v>1.02</v>
      </c>
      <c r="D18" s="26">
        <v>1.411</v>
      </c>
      <c r="E18" s="20">
        <f t="shared" si="4"/>
        <v>0.38333333333333336</v>
      </c>
      <c r="F18" s="22">
        <v>1.4999999999999999E-2</v>
      </c>
      <c r="G18" s="7">
        <f t="shared" si="3"/>
        <v>287.5</v>
      </c>
      <c r="H18" s="7">
        <f t="shared" si="5"/>
        <v>50975.413125061546</v>
      </c>
    </row>
    <row r="19" spans="1:8">
      <c r="A19" s="23" t="s">
        <v>46</v>
      </c>
      <c r="B19" s="30" t="s">
        <v>47</v>
      </c>
      <c r="C19" s="30">
        <v>2.3849999999999998</v>
      </c>
      <c r="D19" s="19">
        <v>2.72</v>
      </c>
      <c r="E19" s="20">
        <f t="shared" si="4"/>
        <v>0.14046121593291422</v>
      </c>
      <c r="F19" s="22">
        <v>0.02</v>
      </c>
      <c r="G19" s="7">
        <f t="shared" si="3"/>
        <v>140.46121593291423</v>
      </c>
      <c r="H19" s="7">
        <f t="shared" si="5"/>
        <v>51115.874340994458</v>
      </c>
    </row>
    <row r="20" spans="1:8">
      <c r="A20" s="23" t="s">
        <v>16</v>
      </c>
      <c r="B20" s="24" t="s">
        <v>17</v>
      </c>
      <c r="C20" s="26">
        <v>4.76</v>
      </c>
      <c r="D20" s="19">
        <v>5.17</v>
      </c>
      <c r="E20" s="20">
        <f t="shared" si="4"/>
        <v>8.6134453781512632E-2</v>
      </c>
      <c r="F20" s="31">
        <v>2.5000000000000001E-2</v>
      </c>
      <c r="G20" s="7">
        <f t="shared" si="3"/>
        <v>107.66806722689078</v>
      </c>
      <c r="H20" s="7">
        <f t="shared" si="5"/>
        <v>51223.54240822135</v>
      </c>
    </row>
    <row r="21" spans="1:8">
      <c r="A21" s="23" t="s">
        <v>48</v>
      </c>
      <c r="B21" s="24" t="s">
        <v>49</v>
      </c>
      <c r="C21" s="26">
        <v>0.78500000000000003</v>
      </c>
      <c r="D21" s="19">
        <v>0.94499999999999995</v>
      </c>
      <c r="E21" s="20">
        <f t="shared" si="4"/>
        <v>0.20382165605095531</v>
      </c>
      <c r="F21" s="29">
        <v>0.02</v>
      </c>
      <c r="G21" s="7">
        <f t="shared" si="3"/>
        <v>203.82165605095531</v>
      </c>
      <c r="H21" s="7">
        <f t="shared" si="5"/>
        <v>51427.364064272304</v>
      </c>
    </row>
    <row r="22" spans="1:8">
      <c r="A22" s="23" t="s">
        <v>50</v>
      </c>
      <c r="B22" s="24" t="s">
        <v>51</v>
      </c>
      <c r="C22" s="19">
        <v>1.7949999999999999</v>
      </c>
      <c r="D22" s="19">
        <v>2.0699999999999998</v>
      </c>
      <c r="E22" s="20">
        <f>(D22-C22)/C22</f>
        <v>0.15320334261838436</v>
      </c>
      <c r="F22" s="22">
        <v>0.02</v>
      </c>
      <c r="G22" s="7">
        <f t="shared" si="3"/>
        <v>153.20334261838437</v>
      </c>
      <c r="H22" s="7">
        <f t="shared" si="5"/>
        <v>51580.567406890688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" si="6">(D23-C23)/C23</f>
        <v>0.33099824868651484</v>
      </c>
      <c r="F23" s="22">
        <v>7.4999999999999997E-3</v>
      </c>
      <c r="G23" s="7">
        <f t="shared" si="3"/>
        <v>124.12434325744306</v>
      </c>
      <c r="H23" s="7">
        <f t="shared" si="5"/>
        <v>51704.691750148129</v>
      </c>
    </row>
    <row r="24" spans="1:8">
      <c r="A24" s="23" t="s">
        <v>22</v>
      </c>
      <c r="B24" s="24" t="s">
        <v>23</v>
      </c>
      <c r="C24" s="19">
        <v>0.73699999999999999</v>
      </c>
      <c r="D24" s="19">
        <v>0.85</v>
      </c>
      <c r="E24" s="20">
        <f t="shared" ref="E24:E29" si="7">(D24-C24)/C24</f>
        <v>0.15332428765264586</v>
      </c>
      <c r="F24" s="22">
        <v>0.02</v>
      </c>
      <c r="G24" s="7">
        <f t="shared" si="3"/>
        <v>153.32428765264586</v>
      </c>
      <c r="H24" s="7">
        <f t="shared" si="5"/>
        <v>51858.016037800779</v>
      </c>
    </row>
    <row r="25" spans="1:8">
      <c r="A25" s="32" t="s">
        <v>35</v>
      </c>
      <c r="B25" s="33" t="s">
        <v>36</v>
      </c>
      <c r="C25" s="25">
        <v>0.12</v>
      </c>
      <c r="D25" s="26">
        <v>0.129</v>
      </c>
      <c r="E25" s="20">
        <f t="shared" si="7"/>
        <v>7.5000000000000067E-2</v>
      </c>
      <c r="F25" s="22">
        <v>2.5000000000000001E-2</v>
      </c>
      <c r="G25" s="7">
        <f t="shared" si="3"/>
        <v>93.750000000000085</v>
      </c>
      <c r="H25" s="7">
        <f t="shared" si="5"/>
        <v>51951.766037800779</v>
      </c>
    </row>
    <row r="26" spans="1:8">
      <c r="A26" s="32" t="s">
        <v>20</v>
      </c>
      <c r="B26" s="24" t="s">
        <v>21</v>
      </c>
      <c r="C26" s="19">
        <v>0.77139999999999997</v>
      </c>
      <c r="D26" s="19">
        <v>0.5</v>
      </c>
      <c r="E26" s="34">
        <f t="shared" si="7"/>
        <v>-0.35182784547575835</v>
      </c>
      <c r="F26" s="22">
        <v>3.5000000000000003E-2</v>
      </c>
      <c r="G26" s="7">
        <f t="shared" si="3"/>
        <v>-615.69872958257724</v>
      </c>
      <c r="H26" s="7">
        <f t="shared" si="5"/>
        <v>51336.067308218204</v>
      </c>
    </row>
    <row r="27" spans="1:8">
      <c r="A27" s="23" t="s">
        <v>10</v>
      </c>
      <c r="B27" s="33" t="s">
        <v>11</v>
      </c>
      <c r="C27" s="19">
        <v>4.71</v>
      </c>
      <c r="D27" s="19">
        <v>4.78</v>
      </c>
      <c r="E27" s="20">
        <f t="shared" si="7"/>
        <v>1.486199575371556E-2</v>
      </c>
      <c r="F27" s="22">
        <v>1.2500000000000001E-2</v>
      </c>
      <c r="G27" s="7">
        <f t="shared" si="3"/>
        <v>9.2887473460722241</v>
      </c>
      <c r="H27" s="7">
        <f t="shared" si="5"/>
        <v>51345.356055564276</v>
      </c>
    </row>
    <row r="28" spans="1:8">
      <c r="A28" s="23" t="s">
        <v>14</v>
      </c>
      <c r="B28" s="33" t="s">
        <v>15</v>
      </c>
      <c r="C28" s="19">
        <v>37.450000000000003</v>
      </c>
      <c r="D28" s="19">
        <v>36.450000000000003</v>
      </c>
      <c r="E28" s="34">
        <f t="shared" si="7"/>
        <v>-2.6702269692923896E-2</v>
      </c>
      <c r="F28" s="22">
        <v>1.2500000000000001E-2</v>
      </c>
      <c r="G28" s="7">
        <f t="shared" si="3"/>
        <v>-16.688918558077436</v>
      </c>
      <c r="H28" s="7">
        <f t="shared" si="5"/>
        <v>51328.667137006196</v>
      </c>
    </row>
    <row r="29" spans="1:8">
      <c r="A29" s="32" t="s">
        <v>27</v>
      </c>
      <c r="B29" s="24" t="s">
        <v>28</v>
      </c>
      <c r="C29" s="25">
        <v>0.26400000000000001</v>
      </c>
      <c r="D29" s="26">
        <v>0.21</v>
      </c>
      <c r="E29" s="34">
        <f t="shared" si="7"/>
        <v>-0.20454545454545461</v>
      </c>
      <c r="F29" s="22">
        <v>2.5000000000000001E-2</v>
      </c>
      <c r="G29" s="7">
        <f t="shared" si="3"/>
        <v>-255.68181818181827</v>
      </c>
      <c r="H29" s="7">
        <f t="shared" si="5"/>
        <v>51072.98531882438</v>
      </c>
    </row>
    <row r="30" spans="1:8">
      <c r="A30" s="32" t="s">
        <v>31</v>
      </c>
      <c r="B30" s="33" t="s">
        <v>32</v>
      </c>
      <c r="C30" s="25">
        <v>0.65500000000000003</v>
      </c>
      <c r="D30" s="26">
        <v>0.65900000000000003</v>
      </c>
      <c r="E30" s="20">
        <f>(D30-C30)/C30</f>
        <v>6.1068702290076387E-3</v>
      </c>
      <c r="F30" s="22">
        <v>0.04</v>
      </c>
      <c r="G30" s="7">
        <f t="shared" si="3"/>
        <v>12.213740458015277</v>
      </c>
      <c r="H30" s="7">
        <f t="shared" si="5"/>
        <v>51085.199059282393</v>
      </c>
    </row>
    <row r="31" spans="1:8">
      <c r="A31" s="32" t="s">
        <v>35</v>
      </c>
      <c r="B31" s="33" t="s">
        <v>36</v>
      </c>
      <c r="C31" s="27">
        <v>0.11899999999999999</v>
      </c>
      <c r="D31" s="26">
        <v>7.0000000000000007E-2</v>
      </c>
      <c r="E31" s="34">
        <f>(D31-C31)/C31</f>
        <v>-0.41176470588235287</v>
      </c>
      <c r="F31" s="22">
        <v>0.04</v>
      </c>
      <c r="G31" s="7">
        <f t="shared" si="3"/>
        <v>-823.52941176470574</v>
      </c>
      <c r="H31" s="7">
        <f t="shared" si="5"/>
        <v>50261.669647517687</v>
      </c>
    </row>
    <row r="32" spans="1:8">
      <c r="A32" s="32" t="s">
        <v>26</v>
      </c>
      <c r="B32" s="35" t="s">
        <v>52</v>
      </c>
      <c r="C32" s="26">
        <v>2.9</v>
      </c>
      <c r="D32" s="26">
        <v>3.31</v>
      </c>
      <c r="E32" s="20">
        <f>(D32-C32)/C32</f>
        <v>0.14137931034482765</v>
      </c>
      <c r="F32" s="22">
        <v>2.5000000000000001E-2</v>
      </c>
      <c r="G32" s="7">
        <f t="shared" si="3"/>
        <v>176.72413793103456</v>
      </c>
      <c r="H32" s="7">
        <f t="shared" si="5"/>
        <v>50438.393785448723</v>
      </c>
    </row>
    <row r="33" spans="1:8">
      <c r="A33" s="36" t="s">
        <v>18</v>
      </c>
      <c r="B33" s="24" t="s">
        <v>19</v>
      </c>
      <c r="C33" s="26">
        <v>2.33</v>
      </c>
      <c r="D33" s="19">
        <v>2.4500000000000002</v>
      </c>
      <c r="E33" s="20">
        <f>(D33-C33)/C33</f>
        <v>5.1502145922746823E-2</v>
      </c>
      <c r="F33" s="29">
        <v>0.02</v>
      </c>
      <c r="G33" s="7">
        <f t="shared" si="3"/>
        <v>51.50214592274682</v>
      </c>
      <c r="H33" s="7">
        <f t="shared" si="5"/>
        <v>50489.895931371473</v>
      </c>
    </row>
    <row r="34" spans="1:8">
      <c r="A34" s="36" t="s">
        <v>44</v>
      </c>
      <c r="B34" s="33" t="s">
        <v>53</v>
      </c>
      <c r="C34" s="46">
        <v>15.87</v>
      </c>
      <c r="D34" s="19">
        <v>16.32</v>
      </c>
      <c r="E34" s="20">
        <f>(D34-C34)/C34</f>
        <v>2.8355387523629559E-2</v>
      </c>
      <c r="F34" s="29">
        <v>0.02</v>
      </c>
      <c r="G34" s="7">
        <f t="shared" si="3"/>
        <v>28.35538752362956</v>
      </c>
      <c r="H34" s="7">
        <f t="shared" si="5"/>
        <v>50518.251318895105</v>
      </c>
    </row>
    <row r="35" spans="1:8">
      <c r="A35" s="36" t="s">
        <v>29</v>
      </c>
      <c r="B35" s="24" t="s">
        <v>30</v>
      </c>
      <c r="C35" s="25">
        <v>0.16600000000000001</v>
      </c>
      <c r="D35" s="26">
        <v>0.17499999999999999</v>
      </c>
      <c r="E35" s="20">
        <f t="shared" ref="E35" si="8">(D35-C35)/C35</f>
        <v>5.4216867469879394E-2</v>
      </c>
      <c r="F35" s="22">
        <v>0.02</v>
      </c>
      <c r="G35" s="7">
        <f t="shared" si="3"/>
        <v>54.216867469879396</v>
      </c>
      <c r="H35" s="7">
        <f t="shared" si="5"/>
        <v>50572.468186364982</v>
      </c>
    </row>
    <row r="36" spans="1:8">
      <c r="A36" s="32" t="s">
        <v>8</v>
      </c>
      <c r="B36" s="33" t="s">
        <v>9</v>
      </c>
      <c r="C36" s="19">
        <v>6.62</v>
      </c>
      <c r="D36" s="19">
        <v>7.06</v>
      </c>
      <c r="E36" s="20">
        <f t="shared" ref="E36" si="9">(D36-C36)/C36</f>
        <v>6.6465256797583E-2</v>
      </c>
      <c r="F36" s="22">
        <v>2.5000000000000001E-2</v>
      </c>
      <c r="G36" s="7">
        <f t="shared" si="3"/>
        <v>83.081570996978755</v>
      </c>
      <c r="H36" s="7">
        <f t="shared" si="5"/>
        <v>50655.549757361958</v>
      </c>
    </row>
    <row r="37" spans="1:8">
      <c r="A37" s="36" t="s">
        <v>54</v>
      </c>
      <c r="B37" s="23" t="s">
        <v>11</v>
      </c>
      <c r="C37" s="19">
        <v>4.5599999999999996</v>
      </c>
      <c r="D37" s="19">
        <v>4.8099999999999996</v>
      </c>
      <c r="E37" s="20">
        <f t="shared" ref="E37:E42" si="10">(D37-C37)/C37</f>
        <v>5.4824561403508776E-2</v>
      </c>
      <c r="F37" s="22">
        <v>0.03</v>
      </c>
      <c r="G37" s="7">
        <f t="shared" si="3"/>
        <v>82.236842105263165</v>
      </c>
      <c r="H37" s="7">
        <f t="shared" si="5"/>
        <v>50737.786599467217</v>
      </c>
    </row>
    <row r="38" spans="1:8">
      <c r="A38" s="23" t="s">
        <v>55</v>
      </c>
      <c r="B38" s="33" t="s">
        <v>56</v>
      </c>
      <c r="C38" s="19">
        <v>1.37</v>
      </c>
      <c r="D38" s="19">
        <v>1.478</v>
      </c>
      <c r="E38" s="20">
        <f t="shared" si="10"/>
        <v>7.8832116788321069E-2</v>
      </c>
      <c r="F38" s="22">
        <v>0.03</v>
      </c>
      <c r="G38" s="7">
        <f t="shared" si="3"/>
        <v>118.2481751824816</v>
      </c>
      <c r="H38" s="7">
        <f t="shared" si="5"/>
        <v>50856.034774649699</v>
      </c>
    </row>
    <row r="39" spans="1:8">
      <c r="A39" s="23" t="s">
        <v>59</v>
      </c>
      <c r="B39" s="33" t="s">
        <v>60</v>
      </c>
      <c r="C39" s="46">
        <v>5.0599999999999996</v>
      </c>
      <c r="D39" s="26">
        <v>6</v>
      </c>
      <c r="E39" s="20">
        <f t="shared" si="10"/>
        <v>0.18577075098814239</v>
      </c>
      <c r="F39" s="22">
        <v>0.02</v>
      </c>
      <c r="G39" s="7">
        <f t="shared" si="3"/>
        <v>185.7707509881424</v>
      </c>
      <c r="H39" s="7">
        <f t="shared" si="5"/>
        <v>51041.805525637843</v>
      </c>
    </row>
    <row r="40" spans="1:8">
      <c r="A40" s="47" t="s">
        <v>54</v>
      </c>
      <c r="B40" s="47" t="s">
        <v>11</v>
      </c>
      <c r="C40" s="26">
        <v>4.3600000000000003</v>
      </c>
      <c r="D40" s="26">
        <v>4.33</v>
      </c>
      <c r="E40" s="34">
        <f t="shared" si="10"/>
        <v>-6.8807339449541852E-3</v>
      </c>
      <c r="F40" s="22">
        <v>0.02</v>
      </c>
      <c r="G40" s="7">
        <f t="shared" si="3"/>
        <v>-6.8807339449541853</v>
      </c>
      <c r="H40" s="7">
        <f t="shared" si="5"/>
        <v>51034.924791692887</v>
      </c>
    </row>
    <row r="41" spans="1:8">
      <c r="A41" s="47" t="s">
        <v>62</v>
      </c>
      <c r="B41" s="48" t="s">
        <v>63</v>
      </c>
      <c r="C41" s="28">
        <v>7.26</v>
      </c>
      <c r="D41" s="19">
        <v>7.94</v>
      </c>
      <c r="E41" s="20">
        <f t="shared" si="10"/>
        <v>9.3663911845730113E-2</v>
      </c>
      <c r="F41" s="22">
        <v>0.02</v>
      </c>
      <c r="G41" s="7">
        <f t="shared" si="3"/>
        <v>93.663911845730112</v>
      </c>
      <c r="H41" s="7">
        <f t="shared" si="5"/>
        <v>51128.588703538619</v>
      </c>
    </row>
    <row r="42" spans="1:8">
      <c r="A42" s="32" t="s">
        <v>24</v>
      </c>
      <c r="B42" s="33" t="s">
        <v>25</v>
      </c>
      <c r="C42" s="19">
        <v>7.84</v>
      </c>
      <c r="D42" s="19">
        <v>5.73</v>
      </c>
      <c r="E42" s="34">
        <f t="shared" si="10"/>
        <v>-0.26913265306122441</v>
      </c>
      <c r="F42" s="22">
        <v>0.02</v>
      </c>
      <c r="G42" s="7">
        <f t="shared" si="3"/>
        <v>-269.1326530612244</v>
      </c>
      <c r="H42" s="7">
        <f t="shared" si="5"/>
        <v>50859.456050477391</v>
      </c>
    </row>
    <row r="43" spans="1:8">
      <c r="A43" s="49" t="s">
        <v>69</v>
      </c>
      <c r="B43" s="50" t="s">
        <v>70</v>
      </c>
      <c r="C43" s="30">
        <v>8.0299999999999994</v>
      </c>
      <c r="D43" s="30">
        <v>8.86</v>
      </c>
      <c r="E43" s="51">
        <f t="shared" ref="E43:E48" si="11">(D43-C43)/C43</f>
        <v>0.10336239103362392</v>
      </c>
      <c r="F43" s="52">
        <v>0.01</v>
      </c>
      <c r="G43" s="7">
        <f t="shared" si="3"/>
        <v>51.681195516811961</v>
      </c>
      <c r="H43" s="7">
        <f t="shared" ref="H43" si="12">SUM(H42,G43)</f>
        <v>50911.137245994199</v>
      </c>
    </row>
    <row r="44" spans="1:8">
      <c r="A44" s="21" t="s">
        <v>65</v>
      </c>
      <c r="B44" s="48" t="s">
        <v>64</v>
      </c>
      <c r="C44" s="19">
        <v>5.66</v>
      </c>
      <c r="D44" s="19">
        <v>5.88</v>
      </c>
      <c r="E44" s="20">
        <f t="shared" si="11"/>
        <v>3.8869257950529992E-2</v>
      </c>
      <c r="F44" s="53">
        <v>0.02</v>
      </c>
      <c r="G44" s="7">
        <f t="shared" si="3"/>
        <v>38.869257950529992</v>
      </c>
      <c r="H44" s="7">
        <f t="shared" ref="H44" si="13">SUM(H43,G44)</f>
        <v>50950.006503944729</v>
      </c>
    </row>
    <row r="45" spans="1:8">
      <c r="A45" s="23" t="s">
        <v>14</v>
      </c>
      <c r="B45" s="33" t="s">
        <v>15</v>
      </c>
      <c r="C45" s="26">
        <v>53.3</v>
      </c>
      <c r="D45" s="26">
        <v>55.45</v>
      </c>
      <c r="E45" s="20">
        <f t="shared" si="11"/>
        <v>4.0337711069418497E-2</v>
      </c>
      <c r="F45" s="54">
        <v>0.01</v>
      </c>
      <c r="G45" s="7">
        <f t="shared" ref="G45:G76" si="14">MMULT((MMULT(50000,F45)),E45)</f>
        <v>20.168855534709248</v>
      </c>
      <c r="H45" s="7">
        <f t="shared" ref="H45" si="15">SUM(H44,G45)</f>
        <v>50970.175359479435</v>
      </c>
    </row>
    <row r="46" spans="1:8">
      <c r="A46" s="55" t="s">
        <v>44</v>
      </c>
      <c r="B46" s="56" t="s">
        <v>53</v>
      </c>
      <c r="C46" s="19">
        <v>15.12</v>
      </c>
      <c r="D46" s="19">
        <v>12.41</v>
      </c>
      <c r="E46" s="34">
        <f t="shared" si="11"/>
        <v>-0.17923280423280419</v>
      </c>
      <c r="F46" s="53">
        <v>0.03</v>
      </c>
      <c r="G46" s="7">
        <f t="shared" si="14"/>
        <v>-268.84920634920627</v>
      </c>
      <c r="H46" s="7">
        <f t="shared" ref="H46" si="16">SUM(H45,G46)</f>
        <v>50701.326153130227</v>
      </c>
    </row>
    <row r="47" spans="1:8">
      <c r="A47" s="47" t="s">
        <v>66</v>
      </c>
      <c r="B47" s="48" t="s">
        <v>67</v>
      </c>
      <c r="C47" s="19">
        <v>8.3000000000000007</v>
      </c>
      <c r="D47" s="19">
        <v>8.65</v>
      </c>
      <c r="E47" s="20">
        <f t="shared" si="11"/>
        <v>4.2168674698795136E-2</v>
      </c>
      <c r="F47" s="53">
        <v>0.02</v>
      </c>
      <c r="G47" s="7">
        <f t="shared" si="14"/>
        <v>42.168674698795137</v>
      </c>
      <c r="H47" s="7">
        <f t="shared" ref="H47" si="17">SUM(H46,G47)</f>
        <v>50743.494827829025</v>
      </c>
    </row>
    <row r="48" spans="1:8">
      <c r="A48" s="55" t="s">
        <v>44</v>
      </c>
      <c r="B48" s="56" t="s">
        <v>53</v>
      </c>
      <c r="C48" s="26">
        <v>11.8</v>
      </c>
      <c r="D48" s="26">
        <v>11.99</v>
      </c>
      <c r="E48" s="20">
        <f t="shared" si="11"/>
        <v>1.6101694915254195E-2</v>
      </c>
      <c r="F48" s="22">
        <v>0.01</v>
      </c>
      <c r="G48" s="7">
        <f t="shared" si="14"/>
        <v>8.0508474576270981</v>
      </c>
      <c r="H48" s="7">
        <f t="shared" ref="H48" si="18">SUM(H47,G48)</f>
        <v>50751.545675286652</v>
      </c>
    </row>
    <row r="49" spans="1:8">
      <c r="A49" s="32" t="s">
        <v>12</v>
      </c>
      <c r="B49" s="33" t="s">
        <v>13</v>
      </c>
      <c r="C49" s="19">
        <v>4.3562500000000002</v>
      </c>
      <c r="D49" s="19">
        <v>4.5199999999999996</v>
      </c>
      <c r="E49" s="20">
        <f t="shared" ref="E49:E54" si="19">(D49-C49)/C49</f>
        <v>3.7589670014347064E-2</v>
      </c>
      <c r="F49" s="22">
        <v>0.04</v>
      </c>
      <c r="G49" s="7">
        <f t="shared" si="14"/>
        <v>75.179340028694128</v>
      </c>
      <c r="H49" s="7">
        <f t="shared" ref="H49" si="20">SUM(H48,G49)</f>
        <v>50826.725015315344</v>
      </c>
    </row>
    <row r="50" spans="1:8">
      <c r="A50" s="23" t="s">
        <v>73</v>
      </c>
      <c r="B50" s="33" t="s">
        <v>74</v>
      </c>
      <c r="C50" s="28">
        <v>5.62</v>
      </c>
      <c r="D50" s="19">
        <v>5.81</v>
      </c>
      <c r="E50" s="20">
        <f t="shared" si="19"/>
        <v>3.3807829181494574E-2</v>
      </c>
      <c r="F50" s="22">
        <v>0.02</v>
      </c>
      <c r="G50" s="7">
        <f t="shared" si="14"/>
        <v>33.807829181494576</v>
      </c>
      <c r="H50" s="7">
        <f t="shared" ref="H50:H55" si="21">SUM(H49,G50)</f>
        <v>50860.53284449684</v>
      </c>
    </row>
    <row r="51" spans="1:8">
      <c r="A51" s="23" t="s">
        <v>79</v>
      </c>
      <c r="B51" s="33" t="s">
        <v>32</v>
      </c>
      <c r="C51" s="19">
        <v>2.2000000000000002</v>
      </c>
      <c r="D51" s="26">
        <v>2.2549999999999999</v>
      </c>
      <c r="E51" s="20">
        <f t="shared" si="19"/>
        <v>2.499999999999987E-2</v>
      </c>
      <c r="F51" s="22">
        <v>1.4999999999999999E-2</v>
      </c>
      <c r="G51" s="7">
        <f t="shared" si="14"/>
        <v>18.749999999999901</v>
      </c>
      <c r="H51" s="7">
        <f t="shared" si="21"/>
        <v>50879.28284449684</v>
      </c>
    </row>
    <row r="52" spans="1:8">
      <c r="A52" s="58" t="s">
        <v>44</v>
      </c>
      <c r="B52" s="59" t="s">
        <v>53</v>
      </c>
      <c r="C52" s="46">
        <v>10.46</v>
      </c>
      <c r="D52" s="26">
        <v>11.26</v>
      </c>
      <c r="E52" s="20">
        <f t="shared" si="19"/>
        <v>7.6481835564053427E-2</v>
      </c>
      <c r="F52" s="22">
        <v>1.4999999999999999E-2</v>
      </c>
      <c r="G52" s="7">
        <f t="shared" si="14"/>
        <v>57.36137667304007</v>
      </c>
      <c r="H52" s="7">
        <f t="shared" si="21"/>
        <v>50936.644221169881</v>
      </c>
    </row>
    <row r="53" spans="1:8">
      <c r="A53" s="23" t="s">
        <v>77</v>
      </c>
      <c r="B53" s="33" t="s">
        <v>78</v>
      </c>
      <c r="C53" s="19">
        <v>0.47499999999999998</v>
      </c>
      <c r="D53" s="19">
        <v>0.52</v>
      </c>
      <c r="E53" s="20">
        <f t="shared" si="19"/>
        <v>9.4736842105263244E-2</v>
      </c>
      <c r="F53" s="22">
        <v>0.02</v>
      </c>
      <c r="G53" s="7">
        <f t="shared" si="14"/>
        <v>94.73684210526325</v>
      </c>
      <c r="H53" s="7">
        <f t="shared" si="21"/>
        <v>51031.381063275141</v>
      </c>
    </row>
    <row r="54" spans="1:8">
      <c r="A54" s="58" t="s">
        <v>75</v>
      </c>
      <c r="B54" s="64" t="s">
        <v>76</v>
      </c>
      <c r="C54" s="46">
        <v>2.395</v>
      </c>
      <c r="D54" s="26">
        <v>2.46</v>
      </c>
      <c r="E54" s="20">
        <f t="shared" si="19"/>
        <v>2.7139874739039643E-2</v>
      </c>
      <c r="F54" s="22">
        <v>2.5000000000000001E-2</v>
      </c>
      <c r="G54" s="7">
        <f t="shared" si="14"/>
        <v>33.924843423799551</v>
      </c>
      <c r="H54" s="7">
        <f t="shared" si="21"/>
        <v>51065.305906698937</v>
      </c>
    </row>
    <row r="55" spans="1:8">
      <c r="A55" s="23" t="s">
        <v>79</v>
      </c>
      <c r="B55" s="33" t="s">
        <v>32</v>
      </c>
      <c r="C55" s="46">
        <v>2.35</v>
      </c>
      <c r="D55" s="19">
        <v>2.38</v>
      </c>
      <c r="E55" s="20">
        <f t="shared" ref="E55:E60" si="22">(D55-C55)/C55</f>
        <v>1.2765957446808427E-2</v>
      </c>
      <c r="F55" s="22">
        <v>7.0000000000000007E-2</v>
      </c>
      <c r="G55" s="7">
        <f t="shared" si="14"/>
        <v>44.6808510638295</v>
      </c>
      <c r="H55" s="7">
        <f t="shared" si="21"/>
        <v>51109.986757762767</v>
      </c>
    </row>
    <row r="56" spans="1:8">
      <c r="A56" s="21" t="s">
        <v>80</v>
      </c>
      <c r="B56" s="33" t="s">
        <v>81</v>
      </c>
      <c r="C56" s="46">
        <v>15.72</v>
      </c>
      <c r="D56" s="26">
        <v>15.82</v>
      </c>
      <c r="E56" s="20">
        <f t="shared" si="22"/>
        <v>6.361323155216262E-3</v>
      </c>
      <c r="F56" s="22">
        <v>7.0000000000000007E-2</v>
      </c>
      <c r="G56" s="7">
        <f t="shared" si="14"/>
        <v>22.264631043256919</v>
      </c>
      <c r="H56" s="7">
        <f t="shared" ref="H56" si="23">SUM(H55,G56)</f>
        <v>51132.25138880602</v>
      </c>
    </row>
    <row r="57" spans="1:8">
      <c r="A57" s="23" t="s">
        <v>84</v>
      </c>
      <c r="B57" s="33" t="s">
        <v>78</v>
      </c>
      <c r="C57" s="46">
        <v>2.17</v>
      </c>
      <c r="D57" s="19">
        <v>2.4</v>
      </c>
      <c r="E57" s="20">
        <f t="shared" si="22"/>
        <v>0.10599078341013825</v>
      </c>
      <c r="F57" s="22">
        <v>0.02</v>
      </c>
      <c r="G57" s="7">
        <f t="shared" si="14"/>
        <v>105.99078341013825</v>
      </c>
      <c r="H57" s="7">
        <f t="shared" ref="H57" si="24">SUM(H56,G57)</f>
        <v>51238.24217221616</v>
      </c>
    </row>
    <row r="58" spans="1:8">
      <c r="A58" s="23" t="s">
        <v>73</v>
      </c>
      <c r="B58" s="33" t="s">
        <v>74</v>
      </c>
      <c r="C58" s="46">
        <v>4.5599999999999996</v>
      </c>
      <c r="D58" s="19">
        <v>4.82</v>
      </c>
      <c r="E58" s="20">
        <f t="shared" si="22"/>
        <v>5.7017543859649272E-2</v>
      </c>
      <c r="F58" s="22">
        <v>0.05</v>
      </c>
      <c r="G58" s="7">
        <f t="shared" si="14"/>
        <v>142.54385964912319</v>
      </c>
      <c r="H58" s="7">
        <f t="shared" ref="H58" si="25">SUM(H57,G58)</f>
        <v>51380.786031865282</v>
      </c>
    </row>
    <row r="59" spans="1:8">
      <c r="A59" s="136" t="s">
        <v>59</v>
      </c>
      <c r="B59" s="33" t="s">
        <v>60</v>
      </c>
      <c r="C59" s="19">
        <v>9.68</v>
      </c>
      <c r="D59" s="19">
        <v>9.8699999999999992</v>
      </c>
      <c r="E59" s="134">
        <f t="shared" si="22"/>
        <v>1.9628099173553668E-2</v>
      </c>
      <c r="F59" s="22">
        <v>0.04</v>
      </c>
      <c r="G59" s="7">
        <f t="shared" si="14"/>
        <v>39.256198347107336</v>
      </c>
      <c r="H59" s="7">
        <f t="shared" ref="H59" si="26">SUM(H58,G59)</f>
        <v>51420.042230212392</v>
      </c>
    </row>
    <row r="60" spans="1:8">
      <c r="A60" s="136" t="s">
        <v>86</v>
      </c>
      <c r="B60" s="136" t="s">
        <v>52</v>
      </c>
      <c r="C60" s="19">
        <v>13.57</v>
      </c>
      <c r="D60" s="19">
        <v>14.21</v>
      </c>
      <c r="E60" s="134">
        <f t="shared" si="22"/>
        <v>4.7162859248341973E-2</v>
      </c>
      <c r="F60" s="22">
        <v>0.03</v>
      </c>
      <c r="G60" s="133">
        <f t="shared" si="14"/>
        <v>70.744288872512954</v>
      </c>
      <c r="H60" s="133">
        <f t="shared" ref="H60" si="27">SUM(H59,G60)</f>
        <v>51490.786519084904</v>
      </c>
    </row>
    <row r="61" spans="1:8">
      <c r="A61" s="136" t="s">
        <v>87</v>
      </c>
      <c r="B61" s="33" t="s">
        <v>76</v>
      </c>
      <c r="C61" s="19">
        <v>2.83</v>
      </c>
      <c r="D61" s="19">
        <v>2.9249999999999998</v>
      </c>
      <c r="E61" s="134">
        <f t="shared" ref="E61:E66" si="28">(D61-C61)/C61</f>
        <v>3.3568904593639488E-2</v>
      </c>
      <c r="F61" s="22">
        <v>0.03</v>
      </c>
      <c r="G61" s="133">
        <f t="shared" si="14"/>
        <v>50.353356890459231</v>
      </c>
      <c r="H61" s="133">
        <f t="shared" ref="H61" si="29">SUM(H60,G61)</f>
        <v>51541.139875975365</v>
      </c>
    </row>
    <row r="62" spans="1:8">
      <c r="A62" s="136" t="s">
        <v>85</v>
      </c>
      <c r="B62" s="33" t="s">
        <v>9</v>
      </c>
      <c r="C62" s="19">
        <v>12.79</v>
      </c>
      <c r="D62" s="19">
        <v>12.95</v>
      </c>
      <c r="E62" s="134">
        <f t="shared" si="28"/>
        <v>1.2509773260359668E-2</v>
      </c>
      <c r="F62" s="22">
        <v>7.0000000000000007E-2</v>
      </c>
      <c r="G62" s="133">
        <f t="shared" si="14"/>
        <v>43.784206411258843</v>
      </c>
      <c r="H62" s="133">
        <f t="shared" ref="H62" si="30">SUM(H61,G62)</f>
        <v>51584.92408238662</v>
      </c>
    </row>
    <row r="63" spans="1:8">
      <c r="A63" s="136" t="s">
        <v>158</v>
      </c>
      <c r="B63" s="33" t="s">
        <v>60</v>
      </c>
      <c r="C63" s="19">
        <v>11.29</v>
      </c>
      <c r="D63" s="19">
        <v>11.84</v>
      </c>
      <c r="E63" s="134">
        <f t="shared" si="28"/>
        <v>4.8715677590788375E-2</v>
      </c>
      <c r="F63" s="22">
        <v>0.03</v>
      </c>
      <c r="G63" s="133">
        <f t="shared" si="14"/>
        <v>73.073516386182561</v>
      </c>
      <c r="H63" s="133">
        <f t="shared" ref="H63" si="31">SUM(H62,G63)</f>
        <v>51657.997598772803</v>
      </c>
    </row>
    <row r="64" spans="1:8">
      <c r="A64" s="136" t="s">
        <v>157</v>
      </c>
      <c r="B64" s="33" t="s">
        <v>15</v>
      </c>
      <c r="C64" s="19">
        <v>56.15</v>
      </c>
      <c r="D64" s="19">
        <v>56.5</v>
      </c>
      <c r="E64" s="134">
        <f t="shared" si="28"/>
        <v>6.2333036509350211E-3</v>
      </c>
      <c r="F64" s="22">
        <v>0.03</v>
      </c>
      <c r="G64" s="133">
        <f t="shared" si="14"/>
        <v>9.3499554764025312</v>
      </c>
      <c r="H64" s="133">
        <f t="shared" ref="H64" si="32">SUM(H63,G64)</f>
        <v>51667.347554249209</v>
      </c>
    </row>
    <row r="65" spans="1:8">
      <c r="A65" s="136" t="s">
        <v>57</v>
      </c>
      <c r="B65" s="33" t="s">
        <v>58</v>
      </c>
      <c r="C65" s="137">
        <v>7.07</v>
      </c>
      <c r="D65" s="137">
        <v>7.63</v>
      </c>
      <c r="E65" s="134">
        <f t="shared" si="28"/>
        <v>7.9207920792079153E-2</v>
      </c>
      <c r="F65" s="22">
        <v>0.04</v>
      </c>
      <c r="G65" s="133">
        <f t="shared" si="14"/>
        <v>158.4158415841583</v>
      </c>
      <c r="H65" s="133">
        <f t="shared" ref="H65" si="33">SUM(H64,G65)</f>
        <v>51825.763395833368</v>
      </c>
    </row>
    <row r="66" spans="1:8">
      <c r="A66" s="136" t="s">
        <v>54</v>
      </c>
      <c r="B66" s="33" t="s">
        <v>11</v>
      </c>
      <c r="C66" s="19">
        <v>5.97</v>
      </c>
      <c r="D66" s="19">
        <v>5.85</v>
      </c>
      <c r="E66" s="34">
        <f t="shared" si="28"/>
        <v>-2.0100502512562832E-2</v>
      </c>
      <c r="F66" s="22">
        <v>7.0000000000000007E-2</v>
      </c>
      <c r="G66" s="133">
        <f t="shared" si="14"/>
        <v>-70.351758793969921</v>
      </c>
      <c r="H66" s="133">
        <f t="shared" ref="H66" si="34">SUM(H65,G66)</f>
        <v>51755.411637039397</v>
      </c>
    </row>
    <row r="67" spans="1:8">
      <c r="A67" s="136" t="s">
        <v>82</v>
      </c>
      <c r="B67" s="33" t="s">
        <v>83</v>
      </c>
      <c r="C67" s="46">
        <v>3.29</v>
      </c>
      <c r="D67" s="19">
        <v>3.31</v>
      </c>
      <c r="E67" s="134">
        <f t="shared" ref="E67" si="35">(D67-C67)/C67</f>
        <v>6.0790273556231055E-3</v>
      </c>
      <c r="F67" s="22">
        <v>0.04</v>
      </c>
      <c r="G67" s="133">
        <f t="shared" si="14"/>
        <v>12.15805471124621</v>
      </c>
      <c r="H67" s="133">
        <f t="shared" ref="H67" si="36">SUM(H66,G67)</f>
        <v>51767.569691750643</v>
      </c>
    </row>
    <row r="68" spans="1:8">
      <c r="A68" s="136" t="s">
        <v>69</v>
      </c>
      <c r="B68" s="33" t="s">
        <v>70</v>
      </c>
      <c r="C68" s="19">
        <v>9.01</v>
      </c>
      <c r="D68" s="19">
        <v>10.61</v>
      </c>
      <c r="E68" s="134">
        <f t="shared" ref="E68:E73" si="37">(D68-C68)/C68</f>
        <v>0.17758046614872361</v>
      </c>
      <c r="F68" s="155">
        <v>0.02</v>
      </c>
      <c r="G68" s="133">
        <f t="shared" si="14"/>
        <v>177.58046614872362</v>
      </c>
      <c r="H68" s="133">
        <f t="shared" ref="H68" si="38">SUM(H67,G68)</f>
        <v>51945.150157899363</v>
      </c>
    </row>
    <row r="69" spans="1:8">
      <c r="A69" s="136" t="s">
        <v>69</v>
      </c>
      <c r="B69" s="33" t="s">
        <v>70</v>
      </c>
      <c r="C69" s="19">
        <v>9.01</v>
      </c>
      <c r="D69" s="19">
        <v>9.76</v>
      </c>
      <c r="E69" s="134">
        <f t="shared" si="37"/>
        <v>8.324084350721421E-2</v>
      </c>
      <c r="F69" s="155">
        <v>0.02</v>
      </c>
      <c r="G69" s="133">
        <f t="shared" si="14"/>
        <v>83.240843507214208</v>
      </c>
      <c r="H69" s="133">
        <f t="shared" ref="H69" si="39">SUM(H68,G69)</f>
        <v>52028.391001406577</v>
      </c>
    </row>
    <row r="70" spans="1:8">
      <c r="A70" s="136" t="s">
        <v>169</v>
      </c>
      <c r="B70" s="33" t="s">
        <v>60</v>
      </c>
      <c r="C70" s="28">
        <v>6.8</v>
      </c>
      <c r="D70" s="28">
        <v>7.7</v>
      </c>
      <c r="E70" s="134">
        <f t="shared" si="37"/>
        <v>0.13235294117647065</v>
      </c>
      <c r="F70" s="22">
        <v>0.02</v>
      </c>
      <c r="G70" s="168">
        <f t="shared" si="14"/>
        <v>132.35294117647064</v>
      </c>
      <c r="H70" s="168">
        <f t="shared" ref="H70" si="40">SUM(H69,G70)</f>
        <v>52160.743942583045</v>
      </c>
    </row>
    <row r="71" spans="1:8">
      <c r="A71" s="136" t="s">
        <v>159</v>
      </c>
      <c r="B71" s="33" t="s">
        <v>160</v>
      </c>
      <c r="C71" s="19">
        <v>0.249</v>
      </c>
      <c r="D71" s="19">
        <v>0.26</v>
      </c>
      <c r="E71" s="134">
        <f t="shared" si="37"/>
        <v>4.417670682730928E-2</v>
      </c>
      <c r="F71" s="54">
        <v>0.03</v>
      </c>
      <c r="G71" s="168">
        <f t="shared" si="14"/>
        <v>66.265060240963919</v>
      </c>
      <c r="H71" s="168">
        <f t="shared" ref="H71" si="41">SUM(H70,G71)</f>
        <v>52227.009002824008</v>
      </c>
    </row>
    <row r="72" spans="1:8">
      <c r="A72" s="136" t="s">
        <v>72</v>
      </c>
      <c r="B72" s="192" t="s">
        <v>71</v>
      </c>
      <c r="C72" s="19">
        <v>5.62</v>
      </c>
      <c r="D72" s="19">
        <v>4.4000000000000004</v>
      </c>
      <c r="E72" s="170">
        <f t="shared" si="37"/>
        <v>-0.21708185053380777</v>
      </c>
      <c r="F72" s="22">
        <v>0.02</v>
      </c>
      <c r="G72" s="168">
        <f t="shared" si="14"/>
        <v>-217.08185053380777</v>
      </c>
      <c r="H72" s="168">
        <f t="shared" ref="H72" si="42">SUM(H71,G72)</f>
        <v>52009.927152290198</v>
      </c>
    </row>
    <row r="73" spans="1:8">
      <c r="A73" s="136" t="s">
        <v>85</v>
      </c>
      <c r="B73" s="33" t="s">
        <v>9</v>
      </c>
      <c r="C73" s="46">
        <v>12</v>
      </c>
      <c r="D73" s="137">
        <v>13.07</v>
      </c>
      <c r="E73" s="134">
        <f t="shared" si="37"/>
        <v>8.9166666666666686E-2</v>
      </c>
      <c r="F73" s="22">
        <v>0.02</v>
      </c>
      <c r="G73" s="168">
        <f t="shared" si="14"/>
        <v>89.166666666666686</v>
      </c>
      <c r="H73" s="168">
        <f t="shared" ref="H73" si="43">SUM(H72,G73)</f>
        <v>52099.093818956862</v>
      </c>
    </row>
    <row r="74" spans="1:8">
      <c r="A74" s="47" t="s">
        <v>86</v>
      </c>
      <c r="B74" s="47" t="s">
        <v>52</v>
      </c>
      <c r="C74" s="46">
        <v>12.62</v>
      </c>
      <c r="D74" s="137">
        <v>13</v>
      </c>
      <c r="E74" s="134">
        <f t="shared" ref="E74:E79" si="44">(D74-C74)/C74</f>
        <v>3.0110935023771854E-2</v>
      </c>
      <c r="F74" s="54">
        <v>0.03</v>
      </c>
      <c r="G74" s="168">
        <f t="shared" si="14"/>
        <v>45.166402535657781</v>
      </c>
      <c r="H74" s="168">
        <f t="shared" ref="H74" si="45">SUM(H73,G74)</f>
        <v>52144.260221492521</v>
      </c>
    </row>
    <row r="75" spans="1:8">
      <c r="A75" s="47" t="s">
        <v>161</v>
      </c>
      <c r="B75" s="48" t="s">
        <v>67</v>
      </c>
      <c r="C75" s="19">
        <v>7</v>
      </c>
      <c r="D75" s="19">
        <v>7.45</v>
      </c>
      <c r="E75" s="134">
        <f t="shared" si="44"/>
        <v>6.4285714285714307E-2</v>
      </c>
      <c r="F75" s="54">
        <v>0.03</v>
      </c>
      <c r="G75" s="168">
        <f t="shared" si="14"/>
        <v>96.428571428571459</v>
      </c>
      <c r="H75" s="168">
        <f t="shared" ref="H75" si="46">SUM(H74,G75)</f>
        <v>52240.688792921093</v>
      </c>
    </row>
    <row r="76" spans="1:8">
      <c r="A76" s="136" t="s">
        <v>157</v>
      </c>
      <c r="B76" s="33" t="s">
        <v>15</v>
      </c>
      <c r="C76" s="46">
        <v>63.3</v>
      </c>
      <c r="D76" s="137">
        <v>65.45</v>
      </c>
      <c r="E76" s="134">
        <f t="shared" si="44"/>
        <v>3.3965244865718891E-2</v>
      </c>
      <c r="F76" s="29">
        <v>1.4999999999999999E-2</v>
      </c>
      <c r="G76" s="168">
        <f t="shared" si="14"/>
        <v>25.473933649289169</v>
      </c>
      <c r="H76" s="168">
        <f t="shared" ref="H76" si="47">SUM(H75,G76)</f>
        <v>52266.162726570379</v>
      </c>
    </row>
    <row r="77" spans="1:8">
      <c r="A77" s="136" t="s">
        <v>172</v>
      </c>
      <c r="B77" s="33" t="s">
        <v>83</v>
      </c>
      <c r="C77" s="137">
        <v>2.56</v>
      </c>
      <c r="D77" s="137">
        <v>2.81</v>
      </c>
      <c r="E77" s="134">
        <f t="shared" si="44"/>
        <v>9.765625E-2</v>
      </c>
      <c r="F77" s="29">
        <v>1.4999999999999999E-2</v>
      </c>
      <c r="G77" s="168">
        <f t="shared" ref="G77:G83" si="48">MMULT((MMULT(50000,F77)),E77)</f>
        <v>73.2421875</v>
      </c>
      <c r="H77" s="168">
        <f t="shared" ref="H77" si="49">SUM(H76,G77)</f>
        <v>52339.404914070379</v>
      </c>
    </row>
    <row r="78" spans="1:8">
      <c r="A78" s="136" t="s">
        <v>69</v>
      </c>
      <c r="B78" s="33" t="s">
        <v>70</v>
      </c>
      <c r="C78" s="19">
        <v>8.17</v>
      </c>
      <c r="D78" s="19">
        <v>9.1</v>
      </c>
      <c r="E78" s="134">
        <f t="shared" si="44"/>
        <v>0.11383108935128515</v>
      </c>
      <c r="F78" s="54">
        <v>0.02</v>
      </c>
      <c r="G78" s="168">
        <f t="shared" si="48"/>
        <v>113.83108935128514</v>
      </c>
      <c r="H78" s="168">
        <f t="shared" ref="H78" si="50">SUM(H77,G78)</f>
        <v>52453.236003421662</v>
      </c>
    </row>
    <row r="79" spans="1:8">
      <c r="A79" s="136" t="s">
        <v>79</v>
      </c>
      <c r="B79" s="33" t="s">
        <v>32</v>
      </c>
      <c r="C79" s="46">
        <v>2.19</v>
      </c>
      <c r="D79" s="137">
        <v>1.8</v>
      </c>
      <c r="E79" s="170">
        <f t="shared" si="44"/>
        <v>-0.17808219178082188</v>
      </c>
      <c r="F79" s="54">
        <v>0.02</v>
      </c>
      <c r="G79" s="168">
        <f t="shared" si="48"/>
        <v>-178.08219178082189</v>
      </c>
      <c r="H79" s="168">
        <f t="shared" ref="H79" si="51">SUM(H78,G79)</f>
        <v>52275.153811640841</v>
      </c>
    </row>
    <row r="80" spans="1:8">
      <c r="A80" s="136" t="s">
        <v>85</v>
      </c>
      <c r="B80" s="33" t="s">
        <v>9</v>
      </c>
      <c r="C80" s="19">
        <v>12.115</v>
      </c>
      <c r="D80" s="19">
        <v>10</v>
      </c>
      <c r="E80" s="170">
        <f>(D80-C80)/C80</f>
        <v>-0.17457697069748249</v>
      </c>
      <c r="F80" s="54">
        <v>0.04</v>
      </c>
      <c r="G80" s="168">
        <f t="shared" si="48"/>
        <v>-349.15394139496499</v>
      </c>
      <c r="H80" s="168">
        <f t="shared" ref="H80" si="52">SUM(H79,G80)</f>
        <v>51925.999870245876</v>
      </c>
    </row>
    <row r="81" spans="1:8">
      <c r="A81" s="136" t="s">
        <v>184</v>
      </c>
      <c r="B81" s="33" t="s">
        <v>36</v>
      </c>
      <c r="C81" s="46">
        <v>0.47</v>
      </c>
      <c r="D81" s="19">
        <v>0.44</v>
      </c>
      <c r="E81" s="170">
        <f>(D81-C81)/C81</f>
        <v>-6.3829787234042493E-2</v>
      </c>
      <c r="F81" s="54">
        <v>0.05</v>
      </c>
      <c r="G81" s="168">
        <f t="shared" si="48"/>
        <v>-159.57446808510622</v>
      </c>
      <c r="H81" s="168">
        <f t="shared" ref="H81" si="53">SUM(H80,G81)</f>
        <v>51766.42540216077</v>
      </c>
    </row>
    <row r="82" spans="1:8">
      <c r="A82" s="136" t="s">
        <v>75</v>
      </c>
      <c r="B82" s="33" t="s">
        <v>76</v>
      </c>
      <c r="C82" s="46">
        <v>1.9</v>
      </c>
      <c r="D82" s="19">
        <v>2.0499999999999998</v>
      </c>
      <c r="E82" s="134">
        <f>(D82-C82)/C82</f>
        <v>7.8947368421052586E-2</v>
      </c>
      <c r="F82" s="29">
        <v>2.5000000000000001E-2</v>
      </c>
      <c r="G82" s="168">
        <f t="shared" si="48"/>
        <v>98.684210526315738</v>
      </c>
      <c r="H82" s="168">
        <f t="shared" ref="H82" si="54">SUM(H81,G82)</f>
        <v>51865.109612687083</v>
      </c>
    </row>
    <row r="83" spans="1:8">
      <c r="A83" s="136" t="s">
        <v>44</v>
      </c>
      <c r="B83" s="33" t="s">
        <v>53</v>
      </c>
      <c r="C83" s="46">
        <v>12.47</v>
      </c>
      <c r="D83" s="19">
        <v>13.6</v>
      </c>
      <c r="E83" s="134">
        <f>(D83-C83)/C83</f>
        <v>9.0617481956695986E-2</v>
      </c>
      <c r="F83" s="54">
        <v>0.02</v>
      </c>
      <c r="G83" s="168">
        <f t="shared" si="48"/>
        <v>90.617481956695983</v>
      </c>
      <c r="H83" s="168">
        <f t="shared" ref="H83" si="55">SUM(H82,G83)</f>
        <v>51955.727094643778</v>
      </c>
    </row>
    <row r="84" spans="1:8">
      <c r="A84" s="171" t="s">
        <v>85</v>
      </c>
      <c r="B84" s="172" t="s">
        <v>9</v>
      </c>
      <c r="C84" s="179">
        <v>10.17</v>
      </c>
      <c r="D84" s="179">
        <v>10.9</v>
      </c>
      <c r="E84" s="152">
        <f>(D84-C84)/C84</f>
        <v>7.1779744346116073E-2</v>
      </c>
      <c r="F84" s="187">
        <v>2.5000000000000001E-2</v>
      </c>
      <c r="G84" s="168">
        <f t="shared" ref="G84" si="56">MMULT((MMULT(50000,F84)),E84)</f>
        <v>89.724680432645087</v>
      </c>
      <c r="H84" s="168">
        <f t="shared" ref="H84" si="57">SUM(H83,G84)</f>
        <v>52045.451775076421</v>
      </c>
    </row>
  </sheetData>
  <hyperlinks>
    <hyperlink ref="A49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49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39" r:id="rId43" display="https://investimenti.bnpparibas.it/isin/nl0011946256"/>
    <hyperlink ref="A40" r:id="rId44" display="https://investimenti.bnpparibas.it/isin/nl0011949359"/>
    <hyperlink ref="B40" r:id="rId45" display="https://investimenti.bnpparibas.it/isin/nl0011949359"/>
    <hyperlink ref="A41" r:id="rId46" display="https://investimenti.bnpparibas.it/isin/nl0011609888"/>
    <hyperlink ref="B41" r:id="rId47" display="https://investimenti.bnpparibas.it/isin/nl0011609888"/>
    <hyperlink ref="B44" r:id="rId48" display="https://investimenti.bnpparibas.it/isin/nl0011946694"/>
    <hyperlink ref="A47" r:id="rId49" display="https://investimenti.bnpparibas.it/isin/nl0011609383"/>
    <hyperlink ref="B47" r:id="rId50" display="https://investimenti.bnpparibas.it/isin/nl0011609383"/>
    <hyperlink ref="B45" r:id="rId51" display="https://investimenti.bnpparibas.it/isin/nl0011949144"/>
    <hyperlink ref="A45" r:id="rId52" display="https://investimenti.bnpparibas.it/isin/nl0011949144"/>
    <hyperlink ref="A43" r:id="rId53" display="https://investimenti.bnpparibas.it/isin/nl0012159933"/>
    <hyperlink ref="B43" r:id="rId54" display="https://investimenti.bnpparibas.it/isin/nl0012159933"/>
    <hyperlink ref="A48" r:id="rId55" display="https://investimenti.bnpparibas.it/isin/nl0011947445"/>
    <hyperlink ref="B48" r:id="rId56" display="https://investimenti.bnpparibas.it/isin/nl0011947445"/>
    <hyperlink ref="A50" r:id="rId57" display="https://investimenti.bnpparibas.it/isin/nl0012315832"/>
    <hyperlink ref="B50" r:id="rId58" display="https://investimenti.bnpparibas.it/isin/nl0012315832"/>
    <hyperlink ref="A65" r:id="rId59" display="https://investimenti.bnpparibas.it/isin/nl0012159735"/>
    <hyperlink ref="B65" r:id="rId60" display="https://investimenti.bnpparibas.it/isin/nl0012159735"/>
    <hyperlink ref="B72" r:id="rId61" display="https://investimenti.bnpparibas.it/isin/nl0012314868"/>
    <hyperlink ref="A72" r:id="rId62" display="https://investimenti.bnpparibas.it/isin/nl0012314868"/>
    <hyperlink ref="B54" r:id="rId63"/>
    <hyperlink ref="A54" r:id="rId64"/>
    <hyperlink ref="B52" r:id="rId65"/>
    <hyperlink ref="A52" r:id="rId66"/>
    <hyperlink ref="A53" r:id="rId67" display="https://investimenti.bnpparibas.it/isin/nl0012319305"/>
    <hyperlink ref="B53" r:id="rId68" display="https://investimenti.bnpparibas.it/isin/nl0012319305"/>
    <hyperlink ref="B51" r:id="rId69" display="https://investimenti.bnpparibas.it/isin/nl0011834148"/>
    <hyperlink ref="A51" r:id="rId70" display="https://investimenti.bnpparibas.it/isin/nl0011834148"/>
    <hyperlink ref="B56" r:id="rId71" display="https://investimenti.bnpparibas.it/isin/nl0011947163"/>
    <hyperlink ref="A55" r:id="rId72" display="https://investimenti.bnpparibas.it/isin/nl0011834148"/>
    <hyperlink ref="B55" r:id="rId73" display="https://investimenti.bnpparibas.it/isin/nl0011834148"/>
    <hyperlink ref="A67" r:id="rId74" display="https://investimenti.bnpparibas.it/isin/nl0011950597"/>
    <hyperlink ref="B67" r:id="rId75" display="https://investimenti.bnpparibas.it/isin/nl0011950597"/>
    <hyperlink ref="A57" r:id="rId76" display="https://investimenti.bnpparibas.it/isin/nl0012157994"/>
    <hyperlink ref="B57" r:id="rId77" display="https://investimenti.bnpparibas.it/isin/nl0012157994"/>
    <hyperlink ref="A62" r:id="rId78" display="https://investimenti.bnpparibas.it/isin/nl0011947338"/>
    <hyperlink ref="B62" r:id="rId79" display="https://investimenti.bnpparibas.it/isin/nl0011947338"/>
    <hyperlink ref="A66" r:id="rId80" display="https://investimenti.bnpparibas.it/isin/nl0011949359"/>
    <hyperlink ref="B66" r:id="rId81" display="https://investimenti.bnpparibas.it/isin/nl0011949359"/>
    <hyperlink ref="A58" r:id="rId82" display="https://investimenti.bnpparibas.it/isin/nl0012315832"/>
    <hyperlink ref="B58" r:id="rId83" display="https://investimenti.bnpparibas.it/isin/nl0012315832"/>
    <hyperlink ref="A59" r:id="rId84" display="https://investimenti.bnpparibas.it/isin/nl0011946256"/>
    <hyperlink ref="B59" r:id="rId85" display="https://investimenti.bnpparibas.it/isin/nl0011946256"/>
    <hyperlink ref="A60" r:id="rId86" display="https://investimenti.bnpparibas.it/isin/nl0011950308"/>
    <hyperlink ref="B60" r:id="rId87" display="https://investimenti.bnpparibas.it/isin/nl0011950308"/>
    <hyperlink ref="A61" r:id="rId88" display="https://investimenti.bnpparibas.it/isin/nl0011005640"/>
    <hyperlink ref="B61" r:id="rId89" display="https://investimenti.bnpparibas.it/isin/nl0011005640"/>
    <hyperlink ref="A64" r:id="rId90" display="https://investimenti.bnpparibas.it/isin/nl0011947056"/>
    <hyperlink ref="B64" r:id="rId91" display="https://investimenti.bnpparibas.it/isin/nl0011947056"/>
    <hyperlink ref="A74" r:id="rId92" display="https://investimenti.bnpparibas.it/isin/nl0011950308"/>
    <hyperlink ref="B74" r:id="rId93" display="https://investimenti.bnpparibas.it/isin/nl0011950308"/>
    <hyperlink ref="A63" r:id="rId94" display="https://investimenti.bnpparibas.it/isin/nl0011946223"/>
    <hyperlink ref="B63" r:id="rId95" display="https://investimenti.bnpparibas.it/isin/nl0011946223"/>
    <hyperlink ref="A71" r:id="rId96" display="https://investimenti.bnpparibas.it/isin/nl0011946769"/>
    <hyperlink ref="B71" r:id="rId97" display="https://investimenti.bnpparibas.it/isin/nl0011946769"/>
    <hyperlink ref="A69" r:id="rId98" display="https://investimenti.bnpparibas.it/isin/nl0012159933"/>
    <hyperlink ref="B69" r:id="rId99" display="https://investimenti.bnpparibas.it/isin/nl0012159933"/>
    <hyperlink ref="A75" r:id="rId100" display="https://investimenti.bnpparibas.it/isin/nl0011609367"/>
    <hyperlink ref="B75" r:id="rId101" display="https://investimenti.bnpparibas.it/isin/nl0011609367"/>
    <hyperlink ref="A68" r:id="rId102" display="https://investimenti.bnpparibas.it/isin/nl0012159933"/>
    <hyperlink ref="B68" r:id="rId103" display="https://investimenti.bnpparibas.it/isin/nl0012159933"/>
    <hyperlink ref="A70" r:id="rId104" display="https://investimenti.bnpparibas.it/isin/nl0012314736"/>
    <hyperlink ref="B70" r:id="rId105" display="https://investimenti.bnpparibas.it/isin/nl0012314736"/>
    <hyperlink ref="A79" r:id="rId106" display="https://investimenti.bnpparibas.it/isin/nl0011834148"/>
    <hyperlink ref="B79" r:id="rId107" display="https://investimenti.bnpparibas.it/isin/nl0011834148"/>
    <hyperlink ref="A77" r:id="rId108" display="https://investimenti.bnpparibas.it/isin/nl0011946884"/>
    <hyperlink ref="B77" r:id="rId109" display="https://investimenti.bnpparibas.it/isin/nl0011946884"/>
    <hyperlink ref="A73" r:id="rId110" display="https://investimenti.bnpparibas.it/isin/nl0011947338"/>
    <hyperlink ref="B73" r:id="rId111" display="https://investimenti.bnpparibas.it/isin/nl0011947338"/>
    <hyperlink ref="A80" r:id="rId112" display="https://investimenti.bnpparibas.it/isin/nl0011947338"/>
    <hyperlink ref="B80" r:id="rId113" display="https://investimenti.bnpparibas.it/isin/nl0011947338"/>
    <hyperlink ref="A5" r:id="rId114" display="https://investimenti.bnpparibas.it/isin/nl0011946629"/>
    <hyperlink ref="B5" r:id="rId115" display="https://investimenti.bnpparibas.it/isin/nl0011946629"/>
    <hyperlink ref="A78" r:id="rId116" display="https://investimenti.bnpparibas.it/isin/nl0012159933"/>
    <hyperlink ref="B78" r:id="rId117" display="https://investimenti.bnpparibas.it/isin/nl0012159933"/>
    <hyperlink ref="A76" r:id="rId118" display="https://investimenti.bnpparibas.it/isin/nl0011947056"/>
    <hyperlink ref="B76" r:id="rId119" display="https://investimenti.bnpparibas.it/isin/nl0011947056"/>
    <hyperlink ref="A6" r:id="rId120" display="https://investimenti.bnpparibas.it/isin/nl0011609581"/>
    <hyperlink ref="B6" r:id="rId121" display="https://investimenti.bnpparibas.it/isin/nl0011609581"/>
    <hyperlink ref="A84" r:id="rId122" display="https://investimenti.bnpparibas.it/isin/nl0011947338"/>
    <hyperlink ref="B84" r:id="rId123" display="https://investimenti.bnpparibas.it/isin/nl0011947338"/>
    <hyperlink ref="A83" r:id="rId124" display="https://investimenti.bnpparibas.it/isin/nl0011947445"/>
    <hyperlink ref="B83" r:id="rId125" display="https://investimenti.bnpparibas.it/isin/nl0011947445"/>
    <hyperlink ref="A4" r:id="rId126" display="https://investimenti.bnpparibas.it/isin/nl0012158018"/>
    <hyperlink ref="B4" r:id="rId127" display="https://investimenti.bnpparibas.it/isin/nl0012158018"/>
    <hyperlink ref="A82" r:id="rId128" display="https://investimenti.bnpparibas.it/isin/nl0011609755"/>
    <hyperlink ref="B82" r:id="rId129" display="https://investimenti.bnpparibas.it/isin/nl0011609755"/>
    <hyperlink ref="A3" r:id="rId130" display="https://investimenti.bnpparibas.it/isin/nl0011610266"/>
    <hyperlink ref="B3" r:id="rId131" display="https://investimenti.bnpparibas.it/isin/nl0011610266"/>
    <hyperlink ref="A81" r:id="rId132" display="https://investimenti.bnpparibas.it/isin/nl0012165302"/>
    <hyperlink ref="B81" r:id="rId133" display="https://investimenti.bnpparibas.it/isin/nl0012165302"/>
    <hyperlink ref="B7" r:id="rId134" display="https://investimenti.bnpparibas.it/isin/nl0012662902"/>
    <hyperlink ref="A7" r:id="rId135"/>
  </hyperlinks>
  <pageMargins left="0.7" right="0.7" top="0.75" bottom="0.75" header="0.3" footer="0.3"/>
  <pageSetup paperSize="9" orientation="portrait" r:id="rId136"/>
  <drawing r:id="rId1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A3" sqref="A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5" t="s">
        <v>185</v>
      </c>
      <c r="B1" s="76"/>
      <c r="C1" s="76"/>
      <c r="K1" s="167"/>
      <c r="L1" s="167"/>
    </row>
    <row r="2" spans="1:1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J2" s="184"/>
      <c r="K2" s="196"/>
      <c r="L2" s="195"/>
    </row>
    <row r="3" spans="1:12">
      <c r="A3" s="171" t="s">
        <v>179</v>
      </c>
      <c r="B3" s="172" t="s">
        <v>121</v>
      </c>
      <c r="C3" s="176">
        <v>3.17</v>
      </c>
      <c r="D3" s="176">
        <v>3.08</v>
      </c>
      <c r="E3" s="170">
        <f t="shared" ref="E3" si="0">(D3-C3)/C3</f>
        <v>-2.8391167192428977E-2</v>
      </c>
      <c r="F3" s="175"/>
      <c r="G3" s="175"/>
      <c r="H3" s="199">
        <v>0.01</v>
      </c>
      <c r="K3" s="193"/>
    </row>
    <row r="4" spans="1:12">
      <c r="H4" s="198">
        <f>SUM(H3:H3)</f>
        <v>0.01</v>
      </c>
      <c r="K4" s="193"/>
    </row>
    <row r="5" spans="1:12">
      <c r="A5" s="81" t="s">
        <v>90</v>
      </c>
      <c r="B5" s="38"/>
      <c r="C5" s="11"/>
      <c r="D5" s="12"/>
      <c r="E5" s="78"/>
      <c r="F5" s="79"/>
      <c r="G5" s="12"/>
      <c r="H5" s="12"/>
    </row>
    <row r="6" spans="1:12" ht="15.75" thickBot="1">
      <c r="A6" s="82"/>
      <c r="B6" s="41"/>
      <c r="C6" s="12"/>
      <c r="D6" s="12"/>
      <c r="E6" s="13"/>
      <c r="F6" s="83"/>
      <c r="G6" s="41"/>
    </row>
    <row r="7" spans="1:12" ht="15.75" thickBot="1">
      <c r="A7" s="15" t="s">
        <v>37</v>
      </c>
      <c r="B7" s="84"/>
      <c r="C7" s="12"/>
      <c r="D7" s="12"/>
      <c r="E7" s="13"/>
      <c r="F7" s="83"/>
      <c r="G7" s="7">
        <v>50000</v>
      </c>
      <c r="H7" s="37" t="s">
        <v>61</v>
      </c>
    </row>
    <row r="8" spans="1:12">
      <c r="A8" s="85" t="s">
        <v>91</v>
      </c>
      <c r="B8" s="86" t="s">
        <v>92</v>
      </c>
      <c r="C8" s="26">
        <v>0.24</v>
      </c>
      <c r="D8" s="26">
        <v>0.28799999999999998</v>
      </c>
      <c r="E8" s="20">
        <f t="shared" ref="E8:E11" si="1">(D8-C8)/C8</f>
        <v>0.19999999999999996</v>
      </c>
      <c r="F8" s="87">
        <v>0.16669999999999999</v>
      </c>
      <c r="G8" s="7">
        <f t="shared" ref="G8:G55" si="2">MMULT((MMULT(50000,F8)),E8)</f>
        <v>1666.9999999999995</v>
      </c>
      <c r="H8" s="7">
        <f>SUM(G7,G8)</f>
        <v>51667</v>
      </c>
    </row>
    <row r="9" spans="1:12">
      <c r="A9" s="88" t="s">
        <v>93</v>
      </c>
      <c r="B9" s="21" t="s">
        <v>94</v>
      </c>
      <c r="C9" s="26">
        <v>5</v>
      </c>
      <c r="D9" s="26">
        <v>5.73</v>
      </c>
      <c r="E9" s="20">
        <f t="shared" si="1"/>
        <v>0.14600000000000007</v>
      </c>
      <c r="F9" s="89">
        <v>0.1</v>
      </c>
      <c r="G9" s="7">
        <f t="shared" si="2"/>
        <v>730.00000000000034</v>
      </c>
      <c r="H9" s="7">
        <f>SUM(H8,G9)</f>
        <v>52397</v>
      </c>
    </row>
    <row r="10" spans="1:12">
      <c r="A10" s="88" t="s">
        <v>95</v>
      </c>
      <c r="B10" s="21" t="s">
        <v>96</v>
      </c>
      <c r="C10" s="26">
        <v>4.5999999999999996</v>
      </c>
      <c r="D10" s="26">
        <v>4.91</v>
      </c>
      <c r="E10" s="20">
        <f t="shared" si="1"/>
        <v>6.7391304347826197E-2</v>
      </c>
      <c r="F10" s="89">
        <v>0.1</v>
      </c>
      <c r="G10" s="7">
        <f t="shared" si="2"/>
        <v>336.95652173913101</v>
      </c>
      <c r="H10" s="7">
        <f t="shared" ref="H10:H54" si="3">SUM(H9,G10)</f>
        <v>52733.956521739128</v>
      </c>
    </row>
    <row r="11" spans="1:12">
      <c r="A11" s="88" t="s">
        <v>97</v>
      </c>
      <c r="B11" s="21" t="s">
        <v>98</v>
      </c>
      <c r="C11" s="26">
        <v>1.47</v>
      </c>
      <c r="D11" s="26">
        <v>1.446</v>
      </c>
      <c r="E11" s="34">
        <f t="shared" si="1"/>
        <v>-1.6326530612244913E-2</v>
      </c>
      <c r="F11" s="87">
        <v>0.16669999999999999</v>
      </c>
      <c r="G11" s="7">
        <f t="shared" si="2"/>
        <v>-136.08163265306135</v>
      </c>
      <c r="H11" s="7">
        <f t="shared" si="3"/>
        <v>52597.874889086066</v>
      </c>
    </row>
    <row r="12" spans="1:12">
      <c r="A12" s="23" t="s">
        <v>99</v>
      </c>
      <c r="B12" s="21" t="s">
        <v>100</v>
      </c>
      <c r="C12" s="46">
        <v>0.2074</v>
      </c>
      <c r="D12" s="26">
        <v>0.21199999999999999</v>
      </c>
      <c r="E12" s="20">
        <f>(D12-C12)/C12</f>
        <v>2.2179363548698133E-2</v>
      </c>
      <c r="F12" s="89">
        <v>0.1</v>
      </c>
      <c r="G12" s="7">
        <f t="shared" si="2"/>
        <v>110.89681774349066</v>
      </c>
      <c r="H12" s="7">
        <f t="shared" si="3"/>
        <v>52708.771706829553</v>
      </c>
    </row>
    <row r="13" spans="1:12">
      <c r="A13" s="90" t="s">
        <v>101</v>
      </c>
      <c r="B13" s="21" t="s">
        <v>102</v>
      </c>
      <c r="C13" s="26">
        <v>13.1</v>
      </c>
      <c r="D13" s="26">
        <v>11.44</v>
      </c>
      <c r="E13" s="34">
        <f>(D13-C13)/C13</f>
        <v>-0.12671755725190842</v>
      </c>
      <c r="F13" s="89">
        <v>0.1</v>
      </c>
      <c r="G13" s="7">
        <f t="shared" si="2"/>
        <v>-633.5877862595421</v>
      </c>
      <c r="H13" s="7">
        <f t="shared" si="3"/>
        <v>52075.183920570009</v>
      </c>
    </row>
    <row r="14" spans="1:12">
      <c r="A14" s="91" t="s">
        <v>103</v>
      </c>
      <c r="B14" s="92" t="s">
        <v>104</v>
      </c>
      <c r="C14" s="46">
        <v>2.2000000000000002</v>
      </c>
      <c r="D14" s="26">
        <v>2.1749999999999998</v>
      </c>
      <c r="E14" s="34">
        <f>(D14-C14)/C14</f>
        <v>-1.1363636363636524E-2</v>
      </c>
      <c r="F14" s="89">
        <v>0.05</v>
      </c>
      <c r="G14" s="7">
        <f t="shared" si="2"/>
        <v>-28.409090909091308</v>
      </c>
      <c r="H14" s="7">
        <f t="shared" si="3"/>
        <v>52046.774829660921</v>
      </c>
    </row>
    <row r="15" spans="1:12">
      <c r="A15" s="23" t="s">
        <v>105</v>
      </c>
      <c r="B15" s="23" t="s">
        <v>106</v>
      </c>
      <c r="C15" s="46">
        <v>0.09</v>
      </c>
      <c r="D15" s="26">
        <v>0.14000000000000001</v>
      </c>
      <c r="E15" s="20">
        <f t="shared" ref="E15:E49" si="4">(D15-C15)/C15</f>
        <v>0.5555555555555558</v>
      </c>
      <c r="F15" s="89">
        <v>7.0000000000000007E-2</v>
      </c>
      <c r="G15" s="7">
        <f t="shared" si="2"/>
        <v>1944.4444444444455</v>
      </c>
      <c r="H15" s="7">
        <f t="shared" si="3"/>
        <v>53991.219274105366</v>
      </c>
    </row>
    <row r="16" spans="1:12">
      <c r="A16" s="23" t="s">
        <v>107</v>
      </c>
      <c r="B16" s="23" t="s">
        <v>108</v>
      </c>
      <c r="C16" s="46">
        <v>4.58</v>
      </c>
      <c r="D16" s="26">
        <v>4.84</v>
      </c>
      <c r="E16" s="20">
        <f t="shared" si="4"/>
        <v>5.6768558951965017E-2</v>
      </c>
      <c r="F16" s="89">
        <v>7.0000000000000007E-2</v>
      </c>
      <c r="G16" s="7">
        <f t="shared" si="2"/>
        <v>198.6899563318776</v>
      </c>
      <c r="H16" s="7">
        <f t="shared" si="3"/>
        <v>54189.909230437246</v>
      </c>
    </row>
    <row r="17" spans="1:8">
      <c r="A17" s="23" t="s">
        <v>105</v>
      </c>
      <c r="B17" s="23" t="s">
        <v>106</v>
      </c>
      <c r="C17" s="26">
        <v>0.1</v>
      </c>
      <c r="D17" s="26">
        <v>0.107</v>
      </c>
      <c r="E17" s="20">
        <f t="shared" si="4"/>
        <v>6.9999999999999923E-2</v>
      </c>
      <c r="F17" s="89">
        <v>0.05</v>
      </c>
      <c r="G17" s="7">
        <f t="shared" si="2"/>
        <v>174.9999999999998</v>
      </c>
      <c r="H17" s="7">
        <f t="shared" si="3"/>
        <v>54364.909230437246</v>
      </c>
    </row>
    <row r="18" spans="1:8">
      <c r="A18" s="23" t="s">
        <v>105</v>
      </c>
      <c r="B18" s="23" t="s">
        <v>106</v>
      </c>
      <c r="C18" s="26">
        <v>0.1</v>
      </c>
      <c r="D18" s="26">
        <v>7.4999999999999997E-2</v>
      </c>
      <c r="E18" s="34">
        <f t="shared" si="4"/>
        <v>-0.25000000000000006</v>
      </c>
      <c r="F18" s="89">
        <v>0.05</v>
      </c>
      <c r="G18" s="7">
        <f t="shared" si="2"/>
        <v>-625.00000000000011</v>
      </c>
      <c r="H18" s="7">
        <f t="shared" si="3"/>
        <v>53739.909230437246</v>
      </c>
    </row>
    <row r="19" spans="1:8">
      <c r="A19" s="36" t="s">
        <v>109</v>
      </c>
      <c r="B19" s="23" t="s">
        <v>110</v>
      </c>
      <c r="C19" s="26">
        <v>1.0900000000000001</v>
      </c>
      <c r="D19" s="26">
        <v>1.206</v>
      </c>
      <c r="E19" s="20">
        <f t="shared" si="4"/>
        <v>0.10642201834862373</v>
      </c>
      <c r="F19" s="89">
        <v>0.03</v>
      </c>
      <c r="G19" s="7">
        <f t="shared" si="2"/>
        <v>159.63302752293561</v>
      </c>
      <c r="H19" s="7">
        <f t="shared" si="3"/>
        <v>53899.54225796018</v>
      </c>
    </row>
    <row r="20" spans="1:8">
      <c r="A20" s="36" t="s">
        <v>111</v>
      </c>
      <c r="B20" s="23" t="s">
        <v>112</v>
      </c>
      <c r="C20" s="26">
        <v>4.47</v>
      </c>
      <c r="D20" s="26">
        <v>4.08</v>
      </c>
      <c r="E20" s="34">
        <f t="shared" si="4"/>
        <v>-8.7248322147650936E-2</v>
      </c>
      <c r="F20" s="89">
        <v>0.02</v>
      </c>
      <c r="G20" s="7">
        <f t="shared" si="2"/>
        <v>-87.248322147650939</v>
      </c>
      <c r="H20" s="7">
        <f t="shared" si="3"/>
        <v>53812.29393581253</v>
      </c>
    </row>
    <row r="21" spans="1:8">
      <c r="A21" s="23" t="s">
        <v>113</v>
      </c>
      <c r="B21" s="23" t="s">
        <v>114</v>
      </c>
      <c r="C21" s="26">
        <v>1.26</v>
      </c>
      <c r="D21" s="26">
        <v>1.421</v>
      </c>
      <c r="E21" s="20">
        <f t="shared" si="4"/>
        <v>0.1277777777777778</v>
      </c>
      <c r="F21" s="89">
        <v>0.03</v>
      </c>
      <c r="G21" s="7">
        <f t="shared" si="2"/>
        <v>191.66666666666669</v>
      </c>
      <c r="H21" s="7">
        <f t="shared" si="3"/>
        <v>54003.960602479194</v>
      </c>
    </row>
    <row r="22" spans="1:8">
      <c r="A22" s="23" t="s">
        <v>115</v>
      </c>
      <c r="B22" s="23" t="s">
        <v>108</v>
      </c>
      <c r="C22" s="46">
        <v>6.32</v>
      </c>
      <c r="D22" s="26">
        <v>6.75</v>
      </c>
      <c r="E22" s="20">
        <f t="shared" si="4"/>
        <v>6.803797468354425E-2</v>
      </c>
      <c r="F22" s="89">
        <v>0.04</v>
      </c>
      <c r="G22" s="7">
        <f t="shared" si="2"/>
        <v>136.0759493670885</v>
      </c>
      <c r="H22" s="7">
        <f t="shared" si="3"/>
        <v>54140.036551846286</v>
      </c>
    </row>
    <row r="23" spans="1:8">
      <c r="A23" s="36" t="s">
        <v>116</v>
      </c>
      <c r="B23" s="23" t="s">
        <v>117</v>
      </c>
      <c r="C23" s="26">
        <v>5.87</v>
      </c>
      <c r="D23" s="26">
        <v>5.84</v>
      </c>
      <c r="E23" s="34">
        <f t="shared" si="4"/>
        <v>-5.1107325383305362E-3</v>
      </c>
      <c r="F23" s="89">
        <v>0.03</v>
      </c>
      <c r="G23" s="7">
        <f t="shared" si="2"/>
        <v>-7.6660988074958043</v>
      </c>
      <c r="H23" s="7">
        <f t="shared" si="3"/>
        <v>54132.370453038791</v>
      </c>
    </row>
    <row r="24" spans="1:8">
      <c r="A24" s="23" t="s">
        <v>118</v>
      </c>
      <c r="B24" s="23" t="s">
        <v>119</v>
      </c>
      <c r="C24" s="26">
        <v>2</v>
      </c>
      <c r="D24" s="26">
        <v>2.13</v>
      </c>
      <c r="E24" s="20">
        <f t="shared" si="4"/>
        <v>6.4999999999999947E-2</v>
      </c>
      <c r="F24" s="89">
        <v>0.02</v>
      </c>
      <c r="G24" s="7">
        <f t="shared" si="2"/>
        <v>64.999999999999943</v>
      </c>
      <c r="H24" s="7">
        <f t="shared" si="3"/>
        <v>54197.370453038791</v>
      </c>
    </row>
    <row r="25" spans="1:8">
      <c r="A25" s="23" t="s">
        <v>120</v>
      </c>
      <c r="B25" s="23" t="s">
        <v>121</v>
      </c>
      <c r="C25" s="26">
        <v>4.62</v>
      </c>
      <c r="D25" s="26">
        <v>4.8</v>
      </c>
      <c r="E25" s="20">
        <f t="shared" si="4"/>
        <v>3.8961038961038898E-2</v>
      </c>
      <c r="F25" s="89">
        <v>0.03</v>
      </c>
      <c r="G25" s="7">
        <f t="shared" si="2"/>
        <v>58.44155844155835</v>
      </c>
      <c r="H25" s="7">
        <f t="shared" si="3"/>
        <v>54255.812011480353</v>
      </c>
    </row>
    <row r="26" spans="1:8">
      <c r="A26" s="23" t="s">
        <v>122</v>
      </c>
      <c r="B26" s="23" t="s">
        <v>110</v>
      </c>
      <c r="C26" s="26">
        <v>1.63</v>
      </c>
      <c r="D26" s="26">
        <v>1.66</v>
      </c>
      <c r="E26" s="20">
        <f t="shared" si="4"/>
        <v>1.8404907975460141E-2</v>
      </c>
      <c r="F26" s="89">
        <v>0.04</v>
      </c>
      <c r="G26" s="7">
        <f t="shared" si="2"/>
        <v>36.809815950920282</v>
      </c>
      <c r="H26" s="7">
        <f t="shared" si="3"/>
        <v>54292.621827431271</v>
      </c>
    </row>
    <row r="27" spans="1:8">
      <c r="A27" s="23" t="s">
        <v>123</v>
      </c>
      <c r="B27" s="23" t="s">
        <v>106</v>
      </c>
      <c r="C27" s="25">
        <v>0.13</v>
      </c>
      <c r="D27" s="26">
        <v>0.10299999999999999</v>
      </c>
      <c r="E27" s="34">
        <f t="shared" si="4"/>
        <v>-0.20769230769230776</v>
      </c>
      <c r="F27" s="93">
        <v>5.0000000000000001E-3</v>
      </c>
      <c r="G27" s="7">
        <f t="shared" si="2"/>
        <v>-51.923076923076941</v>
      </c>
      <c r="H27" s="7">
        <f t="shared" si="3"/>
        <v>54240.698750508192</v>
      </c>
    </row>
    <row r="28" spans="1:8">
      <c r="A28" s="23" t="s">
        <v>124</v>
      </c>
      <c r="B28" s="33" t="s">
        <v>125</v>
      </c>
      <c r="C28" s="25">
        <v>16.3</v>
      </c>
      <c r="D28" s="26">
        <v>16.350000000000001</v>
      </c>
      <c r="E28" s="20">
        <f t="shared" si="4"/>
        <v>3.0674846625767306E-3</v>
      </c>
      <c r="F28" s="93">
        <v>0.04</v>
      </c>
      <c r="G28" s="7">
        <f t="shared" si="2"/>
        <v>6.1349693251534614</v>
      </c>
      <c r="H28" s="7">
        <f t="shared" si="3"/>
        <v>54246.833719833347</v>
      </c>
    </row>
    <row r="29" spans="1:8">
      <c r="A29" s="55" t="s">
        <v>126</v>
      </c>
      <c r="B29" s="55" t="s">
        <v>104</v>
      </c>
      <c r="C29" s="46">
        <v>5.38</v>
      </c>
      <c r="D29" s="46">
        <v>5.65</v>
      </c>
      <c r="E29" s="20">
        <f t="shared" si="4"/>
        <v>5.0185873605948041E-2</v>
      </c>
      <c r="F29" s="94">
        <v>0.06</v>
      </c>
      <c r="G29" s="7">
        <f t="shared" si="2"/>
        <v>150.55762081784411</v>
      </c>
      <c r="H29" s="7">
        <f t="shared" si="3"/>
        <v>54397.391340651193</v>
      </c>
    </row>
    <row r="30" spans="1:8">
      <c r="A30" s="55" t="s">
        <v>115</v>
      </c>
      <c r="B30" s="55" t="s">
        <v>108</v>
      </c>
      <c r="C30" s="46">
        <v>6.16</v>
      </c>
      <c r="D30" s="46">
        <v>6.76</v>
      </c>
      <c r="E30" s="20">
        <f t="shared" si="4"/>
        <v>9.7402597402597338E-2</v>
      </c>
      <c r="F30" s="94">
        <v>0.04</v>
      </c>
      <c r="G30" s="7">
        <f t="shared" si="2"/>
        <v>194.80519480519467</v>
      </c>
      <c r="H30" s="7">
        <f t="shared" si="3"/>
        <v>54592.196535456387</v>
      </c>
    </row>
    <row r="31" spans="1:8">
      <c r="A31" s="23" t="s">
        <v>127</v>
      </c>
      <c r="B31" s="23" t="s">
        <v>128</v>
      </c>
      <c r="C31" s="26">
        <v>3.08</v>
      </c>
      <c r="D31" s="26">
        <v>4.09</v>
      </c>
      <c r="E31" s="20">
        <f t="shared" si="4"/>
        <v>0.32792207792207784</v>
      </c>
      <c r="F31" s="89">
        <v>0.02</v>
      </c>
      <c r="G31" s="7">
        <f t="shared" si="2"/>
        <v>327.92207792207785</v>
      </c>
      <c r="H31" s="7">
        <f t="shared" si="3"/>
        <v>54920.118613378465</v>
      </c>
    </row>
    <row r="32" spans="1:8">
      <c r="A32" s="23" t="s">
        <v>129</v>
      </c>
      <c r="B32" s="23" t="s">
        <v>130</v>
      </c>
      <c r="C32" s="46">
        <v>0.74199999999999999</v>
      </c>
      <c r="D32" s="26">
        <v>0.77400000000000002</v>
      </c>
      <c r="E32" s="20">
        <f t="shared" si="4"/>
        <v>4.3126684636118635E-2</v>
      </c>
      <c r="F32" s="89">
        <v>0.02</v>
      </c>
      <c r="G32" s="7">
        <f t="shared" si="2"/>
        <v>43.126684636118632</v>
      </c>
      <c r="H32" s="7">
        <f t="shared" si="3"/>
        <v>54963.245298014583</v>
      </c>
    </row>
    <row r="33" spans="1:8">
      <c r="A33" s="36" t="s">
        <v>131</v>
      </c>
      <c r="B33" s="23" t="s">
        <v>132</v>
      </c>
      <c r="C33" s="26">
        <v>3.7850000000000001</v>
      </c>
      <c r="D33" s="26">
        <v>3.68</v>
      </c>
      <c r="E33" s="34">
        <f t="shared" si="4"/>
        <v>-2.7741083223249665E-2</v>
      </c>
      <c r="F33" s="89">
        <v>0.12</v>
      </c>
      <c r="G33" s="95">
        <f t="shared" si="2"/>
        <v>-166.44649933949799</v>
      </c>
      <c r="H33" s="7">
        <f t="shared" si="3"/>
        <v>54796.798798675081</v>
      </c>
    </row>
    <row r="34" spans="1:8">
      <c r="A34" s="36" t="s">
        <v>133</v>
      </c>
      <c r="B34" s="23" t="s">
        <v>134</v>
      </c>
      <c r="C34" s="46">
        <v>1.34</v>
      </c>
      <c r="D34" s="26">
        <v>1.43</v>
      </c>
      <c r="E34" s="20">
        <f t="shared" si="4"/>
        <v>6.7164179104477501E-2</v>
      </c>
      <c r="F34" s="89">
        <v>0.02</v>
      </c>
      <c r="G34" s="95">
        <f t="shared" si="2"/>
        <v>67.164179104477498</v>
      </c>
      <c r="H34" s="7">
        <f t="shared" si="3"/>
        <v>54863.962977779556</v>
      </c>
    </row>
    <row r="35" spans="1:8">
      <c r="A35" s="36" t="s">
        <v>135</v>
      </c>
      <c r="B35" s="21" t="s">
        <v>136</v>
      </c>
      <c r="C35" s="26">
        <v>3.33</v>
      </c>
      <c r="D35" s="26">
        <v>2.68</v>
      </c>
      <c r="E35" s="34">
        <f t="shared" si="4"/>
        <v>-0.19519519519519515</v>
      </c>
      <c r="F35" s="89">
        <v>0.05</v>
      </c>
      <c r="G35" s="95">
        <f t="shared" si="2"/>
        <v>-487.98798798798788</v>
      </c>
      <c r="H35" s="7">
        <f t="shared" si="3"/>
        <v>54375.974989791568</v>
      </c>
    </row>
    <row r="36" spans="1:8">
      <c r="A36" s="55" t="s">
        <v>137</v>
      </c>
      <c r="B36" s="55" t="s">
        <v>119</v>
      </c>
      <c r="C36" s="46">
        <v>2.27</v>
      </c>
      <c r="D36" s="26">
        <v>2.3199999999999998</v>
      </c>
      <c r="E36" s="20">
        <f t="shared" si="4"/>
        <v>2.2026431718061595E-2</v>
      </c>
      <c r="F36" s="89">
        <v>0.03</v>
      </c>
      <c r="G36" s="95">
        <f t="shared" si="2"/>
        <v>33.039647577092396</v>
      </c>
      <c r="H36" s="7">
        <f t="shared" si="3"/>
        <v>54409.014637368658</v>
      </c>
    </row>
    <row r="37" spans="1:8">
      <c r="A37" s="36" t="s">
        <v>131</v>
      </c>
      <c r="B37" s="55" t="s">
        <v>132</v>
      </c>
      <c r="C37" s="46">
        <v>3.43</v>
      </c>
      <c r="D37" s="26">
        <v>3.89</v>
      </c>
      <c r="E37" s="20">
        <f t="shared" si="4"/>
        <v>0.13411078717201164</v>
      </c>
      <c r="F37" s="89">
        <v>7.0000000000000007E-2</v>
      </c>
      <c r="G37" s="95">
        <f t="shared" si="2"/>
        <v>469.38775510204079</v>
      </c>
      <c r="H37" s="7">
        <f t="shared" si="3"/>
        <v>54878.4023924707</v>
      </c>
    </row>
    <row r="38" spans="1:8">
      <c r="A38" s="47" t="s">
        <v>120</v>
      </c>
      <c r="B38" s="55" t="s">
        <v>121</v>
      </c>
      <c r="C38" s="26">
        <v>4.8600000000000003</v>
      </c>
      <c r="D38" s="26">
        <v>4.99</v>
      </c>
      <c r="E38" s="20">
        <f t="shared" si="4"/>
        <v>2.6748971193415613E-2</v>
      </c>
      <c r="F38" s="89">
        <v>0.02</v>
      </c>
      <c r="G38" s="95">
        <f t="shared" si="2"/>
        <v>26.748971193415613</v>
      </c>
      <c r="H38" s="7">
        <f t="shared" si="3"/>
        <v>54905.151363664118</v>
      </c>
    </row>
    <row r="39" spans="1:8">
      <c r="A39" s="32" t="s">
        <v>88</v>
      </c>
      <c r="B39" s="55" t="s">
        <v>138</v>
      </c>
      <c r="C39" s="46">
        <v>1.1399999999999999</v>
      </c>
      <c r="D39" s="26">
        <v>1.1659999999999999</v>
      </c>
      <c r="E39" s="20">
        <f t="shared" si="4"/>
        <v>2.2807017543859671E-2</v>
      </c>
      <c r="F39" s="89">
        <v>0.02</v>
      </c>
      <c r="G39" s="95">
        <f t="shared" si="2"/>
        <v>22.807017543859672</v>
      </c>
      <c r="H39" s="7">
        <f t="shared" si="3"/>
        <v>54927.95838120798</v>
      </c>
    </row>
    <row r="40" spans="1:8">
      <c r="A40" s="47" t="s">
        <v>137</v>
      </c>
      <c r="B40" s="55" t="s">
        <v>119</v>
      </c>
      <c r="C40" s="26">
        <v>2.21</v>
      </c>
      <c r="D40" s="26">
        <v>2.37</v>
      </c>
      <c r="E40" s="20">
        <f t="shared" si="4"/>
        <v>7.2398190045248931E-2</v>
      </c>
      <c r="F40" s="89">
        <v>0.01</v>
      </c>
      <c r="G40" s="95">
        <f t="shared" si="2"/>
        <v>36.199095022624462</v>
      </c>
      <c r="H40" s="7">
        <f t="shared" si="3"/>
        <v>54964.157476230605</v>
      </c>
    </row>
    <row r="41" spans="1:8">
      <c r="A41" s="23" t="s">
        <v>113</v>
      </c>
      <c r="B41" s="23" t="s">
        <v>114</v>
      </c>
      <c r="C41" s="26">
        <v>1.2130000000000001</v>
      </c>
      <c r="D41" s="26">
        <v>1.33</v>
      </c>
      <c r="E41" s="20">
        <f t="shared" si="4"/>
        <v>9.6455070074196195E-2</v>
      </c>
      <c r="F41" s="89">
        <v>0.01</v>
      </c>
      <c r="G41" s="95">
        <f t="shared" si="2"/>
        <v>48.2275350370981</v>
      </c>
      <c r="H41" s="7">
        <f t="shared" si="3"/>
        <v>55012.385011267703</v>
      </c>
    </row>
    <row r="42" spans="1:8">
      <c r="A42" s="21" t="s">
        <v>139</v>
      </c>
      <c r="B42" s="23" t="s">
        <v>117</v>
      </c>
      <c r="C42" s="26">
        <v>7.02</v>
      </c>
      <c r="D42" s="26">
        <v>7.29</v>
      </c>
      <c r="E42" s="20">
        <f t="shared" si="4"/>
        <v>3.8461538461538533E-2</v>
      </c>
      <c r="F42" s="89">
        <v>0.01</v>
      </c>
      <c r="G42" s="95">
        <f t="shared" si="2"/>
        <v>19.230769230769265</v>
      </c>
      <c r="H42" s="7">
        <f t="shared" si="3"/>
        <v>55031.615780498469</v>
      </c>
    </row>
    <row r="43" spans="1:8">
      <c r="A43" s="23" t="s">
        <v>120</v>
      </c>
      <c r="B43" s="23" t="s">
        <v>121</v>
      </c>
      <c r="C43" s="19">
        <v>4.8499999999999996</v>
      </c>
      <c r="D43" s="19">
        <v>5.04</v>
      </c>
      <c r="E43" s="20">
        <f t="shared" si="4"/>
        <v>3.9175257731958846E-2</v>
      </c>
      <c r="F43" s="96">
        <v>0.02</v>
      </c>
      <c r="G43" s="95">
        <f t="shared" si="2"/>
        <v>39.175257731958844</v>
      </c>
      <c r="H43" s="7">
        <f t="shared" si="3"/>
        <v>55070.791038230425</v>
      </c>
    </row>
    <row r="44" spans="1:8">
      <c r="A44" s="23" t="s">
        <v>120</v>
      </c>
      <c r="B44" s="23" t="s">
        <v>121</v>
      </c>
      <c r="C44" s="46">
        <v>4.8499999999999996</v>
      </c>
      <c r="D44" s="26">
        <v>5.12</v>
      </c>
      <c r="E44" s="20">
        <f t="shared" si="4"/>
        <v>5.5670103092783606E-2</v>
      </c>
      <c r="F44" s="89">
        <v>0.02</v>
      </c>
      <c r="G44" s="95">
        <f t="shared" si="2"/>
        <v>55.670103092783606</v>
      </c>
      <c r="H44" s="95">
        <f t="shared" si="3"/>
        <v>55126.461141323212</v>
      </c>
    </row>
    <row r="45" spans="1:8">
      <c r="A45" s="23" t="s">
        <v>127</v>
      </c>
      <c r="B45" s="23" t="s">
        <v>128</v>
      </c>
      <c r="C45" s="46">
        <v>7.62</v>
      </c>
      <c r="D45" s="26">
        <v>7.64</v>
      </c>
      <c r="E45" s="20">
        <f t="shared" si="4"/>
        <v>2.6246719160104427E-3</v>
      </c>
      <c r="F45" s="97">
        <v>0.04</v>
      </c>
      <c r="G45" s="95">
        <f t="shared" si="2"/>
        <v>5.2493438320208856</v>
      </c>
      <c r="H45" s="95">
        <f t="shared" si="3"/>
        <v>55131.710485155236</v>
      </c>
    </row>
    <row r="46" spans="1:8">
      <c r="A46" s="23" t="s">
        <v>88</v>
      </c>
      <c r="B46" s="55" t="s">
        <v>89</v>
      </c>
      <c r="C46" s="26">
        <v>1.19</v>
      </c>
      <c r="D46" s="26">
        <v>1.1910000000000001</v>
      </c>
      <c r="E46" s="20">
        <f t="shared" si="4"/>
        <v>8.4033613445387556E-4</v>
      </c>
      <c r="F46" s="89">
        <v>0.04</v>
      </c>
      <c r="G46" s="95">
        <f t="shared" si="2"/>
        <v>1.6806722689077511</v>
      </c>
      <c r="H46" s="95">
        <f t="shared" si="3"/>
        <v>55133.391157424143</v>
      </c>
    </row>
    <row r="47" spans="1:8">
      <c r="A47" s="23" t="s">
        <v>140</v>
      </c>
      <c r="B47" s="55" t="s">
        <v>141</v>
      </c>
      <c r="C47" s="46">
        <v>4.67</v>
      </c>
      <c r="D47" s="26">
        <v>4.91</v>
      </c>
      <c r="E47" s="20">
        <f t="shared" si="4"/>
        <v>5.1391862955032168E-2</v>
      </c>
      <c r="F47" s="89">
        <v>0.02</v>
      </c>
      <c r="G47" s="95">
        <f t="shared" si="2"/>
        <v>51.391862955032167</v>
      </c>
      <c r="H47" s="95">
        <f t="shared" si="3"/>
        <v>55184.783020379175</v>
      </c>
    </row>
    <row r="48" spans="1:8">
      <c r="A48" s="23" t="s">
        <v>139</v>
      </c>
      <c r="B48" s="23" t="s">
        <v>117</v>
      </c>
      <c r="C48" s="26">
        <v>7.15</v>
      </c>
      <c r="D48" s="26">
        <v>7.38</v>
      </c>
      <c r="E48" s="20">
        <f t="shared" si="4"/>
        <v>3.2167832167832103E-2</v>
      </c>
      <c r="F48" s="89">
        <v>0.04</v>
      </c>
      <c r="G48" s="95">
        <f t="shared" si="2"/>
        <v>64.335664335664205</v>
      </c>
      <c r="H48" s="95">
        <f t="shared" si="3"/>
        <v>55249.118684714842</v>
      </c>
    </row>
    <row r="49" spans="1:8">
      <c r="A49" s="23" t="s">
        <v>113</v>
      </c>
      <c r="B49" s="23" t="s">
        <v>114</v>
      </c>
      <c r="C49" s="26">
        <v>1.496</v>
      </c>
      <c r="D49" s="26">
        <v>1.5249999999999999</v>
      </c>
      <c r="E49" s="20">
        <f t="shared" si="4"/>
        <v>1.9385026737967857E-2</v>
      </c>
      <c r="F49" s="89">
        <v>0.03</v>
      </c>
      <c r="G49" s="95">
        <f t="shared" si="2"/>
        <v>29.077540106951783</v>
      </c>
      <c r="H49" s="95">
        <f t="shared" si="3"/>
        <v>55278.196224821797</v>
      </c>
    </row>
    <row r="50" spans="1:8">
      <c r="A50" s="23" t="s">
        <v>142</v>
      </c>
      <c r="B50" s="98" t="s">
        <v>143</v>
      </c>
      <c r="C50" s="26">
        <v>8.4600000000000009</v>
      </c>
      <c r="D50" s="26">
        <v>7.57</v>
      </c>
      <c r="E50" s="34">
        <f>(D50-C50)/C50</f>
        <v>-0.1052009456264776</v>
      </c>
      <c r="F50" s="89">
        <v>7.0000000000000007E-2</v>
      </c>
      <c r="G50" s="95">
        <f t="shared" si="2"/>
        <v>-368.20330969267161</v>
      </c>
      <c r="H50" s="95">
        <f t="shared" si="3"/>
        <v>54909.992915129129</v>
      </c>
    </row>
    <row r="51" spans="1:8">
      <c r="A51" s="55" t="s">
        <v>144</v>
      </c>
      <c r="B51" s="55" t="s">
        <v>145</v>
      </c>
      <c r="C51" s="26">
        <v>0.17</v>
      </c>
      <c r="D51" s="26">
        <v>0.13500000000000001</v>
      </c>
      <c r="E51" s="34">
        <f>(D51-C51)/C51</f>
        <v>-0.20588235294117649</v>
      </c>
      <c r="F51" s="89">
        <v>0.01</v>
      </c>
      <c r="G51" s="95">
        <f t="shared" si="2"/>
        <v>-102.94117647058825</v>
      </c>
      <c r="H51" s="95">
        <f t="shared" si="3"/>
        <v>54807.051738658542</v>
      </c>
    </row>
    <row r="52" spans="1:8">
      <c r="A52" s="23" t="s">
        <v>140</v>
      </c>
      <c r="B52" s="23" t="s">
        <v>132</v>
      </c>
      <c r="C52" s="19">
        <v>4.46</v>
      </c>
      <c r="D52" s="19">
        <v>0.93</v>
      </c>
      <c r="E52" s="34">
        <f t="shared" ref="E52" si="5">(D52-C52)/C52</f>
        <v>-0.79147982062780264</v>
      </c>
      <c r="F52" s="89">
        <v>0.04</v>
      </c>
      <c r="G52" s="95">
        <f t="shared" si="2"/>
        <v>-1582.9596412556052</v>
      </c>
      <c r="H52" s="95">
        <f t="shared" si="3"/>
        <v>53224.092097402936</v>
      </c>
    </row>
    <row r="53" spans="1:8">
      <c r="A53" s="23" t="s">
        <v>116</v>
      </c>
      <c r="B53" s="23" t="s">
        <v>117</v>
      </c>
      <c r="C53" s="46">
        <v>5.42</v>
      </c>
      <c r="D53" s="26">
        <v>5.74</v>
      </c>
      <c r="E53" s="20">
        <f t="shared" ref="E53:E58" si="6">(D53-C53)/C53</f>
        <v>5.9040590405904113E-2</v>
      </c>
      <c r="F53" s="89">
        <v>0.06</v>
      </c>
      <c r="G53" s="95">
        <f t="shared" si="2"/>
        <v>177.12177121771234</v>
      </c>
      <c r="H53" s="95">
        <f t="shared" si="3"/>
        <v>53401.213868620645</v>
      </c>
    </row>
    <row r="54" spans="1:8">
      <c r="A54" s="23" t="s">
        <v>140</v>
      </c>
      <c r="B54" s="23" t="s">
        <v>132</v>
      </c>
      <c r="C54" s="19">
        <v>4.46</v>
      </c>
      <c r="D54" s="19">
        <v>0.37</v>
      </c>
      <c r="E54" s="34">
        <f t="shared" si="6"/>
        <v>-0.9170403587443946</v>
      </c>
      <c r="F54" s="89">
        <v>0.04</v>
      </c>
      <c r="G54" s="95">
        <f t="shared" si="2"/>
        <v>-1834.0807174887891</v>
      </c>
      <c r="H54" s="95">
        <f t="shared" si="3"/>
        <v>51567.133151131857</v>
      </c>
    </row>
    <row r="55" spans="1:8">
      <c r="A55" s="136" t="s">
        <v>118</v>
      </c>
      <c r="B55" s="33" t="s">
        <v>119</v>
      </c>
      <c r="C55" s="46">
        <v>2.98</v>
      </c>
      <c r="D55" s="137">
        <v>3.1</v>
      </c>
      <c r="E55" s="134">
        <f t="shared" si="6"/>
        <v>4.0268456375838965E-2</v>
      </c>
      <c r="F55" s="141">
        <v>0.03</v>
      </c>
      <c r="G55" s="142">
        <f t="shared" si="2"/>
        <v>60.402684563758449</v>
      </c>
      <c r="H55" s="142">
        <f t="shared" ref="H55" si="7">SUM(H54,G55)</f>
        <v>51627.535835695613</v>
      </c>
    </row>
    <row r="56" spans="1:8">
      <c r="A56" s="136" t="s">
        <v>120</v>
      </c>
      <c r="B56" s="33" t="s">
        <v>121</v>
      </c>
      <c r="C56" s="19">
        <v>4.68</v>
      </c>
      <c r="D56" s="19">
        <v>4.7699999999999996</v>
      </c>
      <c r="E56" s="134">
        <f t="shared" si="6"/>
        <v>1.9230769230769201E-2</v>
      </c>
      <c r="F56" s="141">
        <v>0.03</v>
      </c>
      <c r="G56" s="142">
        <f t="shared" ref="G56" si="8">MMULT((MMULT(50000,F56)),E56)</f>
        <v>28.846153846153801</v>
      </c>
      <c r="H56" s="142">
        <f t="shared" ref="H56" si="9">SUM(H55,G56)</f>
        <v>51656.381989541769</v>
      </c>
    </row>
    <row r="57" spans="1:8">
      <c r="A57" s="136" t="s">
        <v>88</v>
      </c>
      <c r="B57" s="136" t="s">
        <v>89</v>
      </c>
      <c r="C57" s="19">
        <v>1.133</v>
      </c>
      <c r="D57" s="19">
        <v>1.1930000000000001</v>
      </c>
      <c r="E57" s="134">
        <f t="shared" si="6"/>
        <v>5.2956751985878243E-2</v>
      </c>
      <c r="F57" s="141">
        <v>0.04</v>
      </c>
      <c r="G57" s="142">
        <f t="shared" ref="G57" si="10">MMULT((MMULT(50000,F57)),E57)</f>
        <v>105.91350397175648</v>
      </c>
      <c r="H57" s="142">
        <f t="shared" ref="H57" si="11">SUM(H56,G57)</f>
        <v>51762.295493513528</v>
      </c>
    </row>
    <row r="58" spans="1:8">
      <c r="A58" s="136" t="s">
        <v>162</v>
      </c>
      <c r="B58" s="33" t="s">
        <v>114</v>
      </c>
      <c r="C58" s="19">
        <v>0.30199999999999999</v>
      </c>
      <c r="D58" s="137">
        <v>0.33900000000000002</v>
      </c>
      <c r="E58" s="134">
        <f t="shared" si="6"/>
        <v>0.12251655629139084</v>
      </c>
      <c r="F58" s="141">
        <v>0.04</v>
      </c>
      <c r="G58" s="142">
        <f t="shared" ref="G58" si="12">MMULT((MMULT(50000,F58)),E58)</f>
        <v>245.03311258278168</v>
      </c>
      <c r="H58" s="142">
        <f t="shared" ref="H58" si="13">SUM(H57,G58)</f>
        <v>52007.328606096307</v>
      </c>
    </row>
    <row r="59" spans="1:8">
      <c r="A59" s="136" t="s">
        <v>164</v>
      </c>
      <c r="B59" s="33" t="s">
        <v>119</v>
      </c>
      <c r="C59" s="19">
        <v>1.95</v>
      </c>
      <c r="D59" s="19">
        <v>2.06</v>
      </c>
      <c r="E59" s="134">
        <f>(D59-C59)/C59</f>
        <v>5.641025641025646E-2</v>
      </c>
      <c r="F59" s="141">
        <v>0.04</v>
      </c>
      <c r="G59" s="142">
        <f t="shared" ref="G59" si="14">MMULT((MMULT(50000,F59)),E59)</f>
        <v>112.82051282051292</v>
      </c>
      <c r="H59" s="142">
        <f t="shared" ref="H59" si="15">SUM(H58,G59)</f>
        <v>52120.149118916823</v>
      </c>
    </row>
    <row r="60" spans="1:8">
      <c r="A60" s="47" t="s">
        <v>163</v>
      </c>
      <c r="B60" s="48" t="s">
        <v>110</v>
      </c>
      <c r="C60" s="19">
        <v>0.72</v>
      </c>
      <c r="D60" s="137">
        <v>0.78200000000000003</v>
      </c>
      <c r="E60" s="134">
        <f>(D60-C60)/C60</f>
        <v>8.6111111111111194E-2</v>
      </c>
      <c r="F60" s="141">
        <v>0.02</v>
      </c>
      <c r="G60" s="142">
        <f t="shared" ref="G60" si="16">MMULT((MMULT(50000,F60)),E60)</f>
        <v>86.1111111111112</v>
      </c>
      <c r="H60" s="142">
        <f t="shared" ref="H60" si="17">SUM(H59,G60)</f>
        <v>52206.260230027932</v>
      </c>
    </row>
    <row r="61" spans="1:8">
      <c r="A61" s="47" t="s">
        <v>164</v>
      </c>
      <c r="B61" s="48" t="s">
        <v>119</v>
      </c>
      <c r="C61" s="19">
        <v>1.9</v>
      </c>
      <c r="D61" s="19">
        <v>2.04</v>
      </c>
      <c r="E61" s="134">
        <f>(D61-C61)/C61</f>
        <v>7.3684210526315852E-2</v>
      </c>
      <c r="F61" s="141">
        <v>0.02</v>
      </c>
      <c r="G61" s="142">
        <f t="shared" ref="G61" si="18">MMULT((MMULT(50000,F61)),E61)</f>
        <v>73.684210526315852</v>
      </c>
      <c r="H61" s="142">
        <f t="shared" ref="H61" si="19">SUM(H60,G61)</f>
        <v>52279.944440554245</v>
      </c>
    </row>
    <row r="62" spans="1:8">
      <c r="A62" s="186" t="s">
        <v>166</v>
      </c>
      <c r="B62" s="48" t="s">
        <v>167</v>
      </c>
      <c r="C62" s="19">
        <v>3.12</v>
      </c>
      <c r="D62" s="19">
        <v>3.46</v>
      </c>
      <c r="E62" s="134">
        <f>(D62-C62)/C62</f>
        <v>0.10897435897435892</v>
      </c>
      <c r="F62" s="141">
        <v>0.03</v>
      </c>
      <c r="G62" s="142">
        <f t="shared" ref="G62" si="20">MMULT((MMULT(50000,F62)),E62)</f>
        <v>163.46153846153837</v>
      </c>
      <c r="H62" s="142">
        <f t="shared" ref="H62" si="21">SUM(H61,G62)</f>
        <v>52443.405979015784</v>
      </c>
    </row>
    <row r="63" spans="1:8">
      <c r="A63" s="171" t="s">
        <v>168</v>
      </c>
      <c r="B63" s="172" t="s">
        <v>106</v>
      </c>
      <c r="C63" s="176">
        <v>0.77</v>
      </c>
      <c r="D63" s="176">
        <v>0.66500000000000004</v>
      </c>
      <c r="E63" s="170">
        <f>(D63-C63)/C63</f>
        <v>-0.13636363636363633</v>
      </c>
      <c r="F63" s="178">
        <v>0.06</v>
      </c>
      <c r="G63" s="142">
        <f t="shared" ref="G63" si="22">MMULT((MMULT(50000,F63)),E63)</f>
        <v>-409.09090909090895</v>
      </c>
      <c r="H63" s="142">
        <f t="shared" ref="H63" si="23">SUM(H62,G63)</f>
        <v>52034.315069924873</v>
      </c>
    </row>
    <row r="64" spans="1:8">
      <c r="A64" s="183" t="s">
        <v>165</v>
      </c>
      <c r="B64" s="183" t="s">
        <v>89</v>
      </c>
      <c r="C64" s="176">
        <v>0.67500000000000004</v>
      </c>
      <c r="D64" s="176">
        <v>0.92600000000000005</v>
      </c>
      <c r="E64" s="134">
        <f t="shared" ref="E64" si="24">(D64-C64)/C64</f>
        <v>0.37185185185185182</v>
      </c>
      <c r="F64" s="178">
        <v>0.03</v>
      </c>
      <c r="G64" s="142">
        <f t="shared" ref="G64" si="25">MMULT((MMULT(50000,F64)),E64)</f>
        <v>557.77777777777771</v>
      </c>
      <c r="H64" s="142">
        <f t="shared" ref="H64" si="26">SUM(H63,G64)</f>
        <v>52592.092847702654</v>
      </c>
    </row>
    <row r="65" spans="1:8">
      <c r="A65" s="171" t="s">
        <v>170</v>
      </c>
      <c r="B65" s="172" t="s">
        <v>171</v>
      </c>
      <c r="C65" s="181">
        <v>4.83</v>
      </c>
      <c r="D65" s="177">
        <v>3.76</v>
      </c>
      <c r="E65" s="170">
        <f t="shared" ref="E65:E70" si="27">(D65-C65)/C65</f>
        <v>-0.22153209109730854</v>
      </c>
      <c r="F65" s="178">
        <v>0.03</v>
      </c>
      <c r="G65" s="142">
        <f t="shared" ref="G65" si="28">MMULT((MMULT(50000,F65)),E65)</f>
        <v>-332.29813664596281</v>
      </c>
      <c r="H65" s="142">
        <f t="shared" ref="H65" si="29">SUM(H64,G65)</f>
        <v>52259.794711056689</v>
      </c>
    </row>
    <row r="66" spans="1:8">
      <c r="A66" s="188" t="s">
        <v>163</v>
      </c>
      <c r="B66" s="189" t="s">
        <v>110</v>
      </c>
      <c r="C66" s="154">
        <v>1.0269999999999999</v>
      </c>
      <c r="D66" s="177">
        <v>0.7</v>
      </c>
      <c r="E66" s="34">
        <f t="shared" si="27"/>
        <v>-0.3184031158714703</v>
      </c>
      <c r="F66" s="121">
        <v>0.04</v>
      </c>
      <c r="G66" s="142">
        <f t="shared" ref="G66" si="30">MMULT((MMULT(50000,F66)),E66)</f>
        <v>-636.80623174294055</v>
      </c>
      <c r="H66" s="142">
        <f t="shared" ref="H66" si="31">SUM(H65,G66)</f>
        <v>51622.988479313746</v>
      </c>
    </row>
    <row r="67" spans="1:8">
      <c r="A67" s="188" t="s">
        <v>163</v>
      </c>
      <c r="B67" s="189" t="s">
        <v>110</v>
      </c>
      <c r="C67" s="179">
        <v>0.87</v>
      </c>
      <c r="D67" s="177">
        <v>0.7</v>
      </c>
      <c r="E67" s="170">
        <f t="shared" si="27"/>
        <v>-0.19540229885057475</v>
      </c>
      <c r="F67" s="178">
        <v>0.02</v>
      </c>
      <c r="G67" s="142">
        <f t="shared" ref="G67:G68" si="32">MMULT((MMULT(50000,F67)),E67)</f>
        <v>-195.40229885057474</v>
      </c>
      <c r="H67" s="142">
        <f t="shared" ref="H67:H68" si="33">SUM(H66,G67)</f>
        <v>51427.586180463171</v>
      </c>
    </row>
    <row r="68" spans="1:8">
      <c r="A68" s="171" t="s">
        <v>173</v>
      </c>
      <c r="B68" s="172" t="s">
        <v>171</v>
      </c>
      <c r="C68" s="179">
        <v>4.05</v>
      </c>
      <c r="D68" s="177">
        <v>4.4000000000000004</v>
      </c>
      <c r="E68" s="134">
        <f t="shared" si="27"/>
        <v>8.6419753086419887E-2</v>
      </c>
      <c r="F68" s="190">
        <v>1.4999999999999999E-2</v>
      </c>
      <c r="G68" s="142">
        <f t="shared" si="32"/>
        <v>64.814814814814909</v>
      </c>
      <c r="H68" s="142">
        <f t="shared" si="33"/>
        <v>51492.400995277989</v>
      </c>
    </row>
    <row r="69" spans="1:8">
      <c r="A69" s="171" t="s">
        <v>166</v>
      </c>
      <c r="B69" s="172" t="s">
        <v>167</v>
      </c>
      <c r="C69" s="177">
        <v>3.08</v>
      </c>
      <c r="D69" s="177">
        <v>2.7</v>
      </c>
      <c r="E69" s="170">
        <f t="shared" si="27"/>
        <v>-0.12337662337662333</v>
      </c>
      <c r="F69" s="191">
        <v>0.03</v>
      </c>
      <c r="G69" s="142">
        <f t="shared" ref="G69" si="34">MMULT((MMULT(50000,F69)),E69)</f>
        <v>-185.06493506493501</v>
      </c>
      <c r="H69" s="142">
        <f t="shared" ref="H69" si="35">SUM(H68,G69)</f>
        <v>51307.336060213056</v>
      </c>
    </row>
    <row r="70" spans="1:8">
      <c r="A70" s="171" t="s">
        <v>182</v>
      </c>
      <c r="B70" s="172" t="s">
        <v>183</v>
      </c>
      <c r="C70" s="176">
        <v>1.01</v>
      </c>
      <c r="D70" s="176">
        <v>1.256</v>
      </c>
      <c r="E70" s="134">
        <f t="shared" si="27"/>
        <v>0.24356435643564356</v>
      </c>
      <c r="F70" s="191">
        <v>0.02</v>
      </c>
      <c r="G70" s="142">
        <f t="shared" ref="G70" si="36">MMULT((MMULT(50000,F70)),E70)</f>
        <v>243.56435643564356</v>
      </c>
      <c r="H70" s="142">
        <f t="shared" ref="H70" si="37">SUM(H69,G70)</f>
        <v>51550.900416648699</v>
      </c>
    </row>
    <row r="71" spans="1:8">
      <c r="A71" s="171" t="s">
        <v>177</v>
      </c>
      <c r="B71" s="172" t="s">
        <v>178</v>
      </c>
      <c r="C71" s="176">
        <v>0.89</v>
      </c>
      <c r="D71" s="176">
        <v>0.97799999999999998</v>
      </c>
      <c r="E71" s="134">
        <f>(D71-C71)/C71</f>
        <v>9.8876404494381981E-2</v>
      </c>
      <c r="F71" s="194">
        <v>1.4999999999999999E-2</v>
      </c>
      <c r="G71" s="142">
        <f t="shared" ref="G71" si="38">MMULT((MMULT(50000,F71)),E71)</f>
        <v>74.157303370786479</v>
      </c>
      <c r="H71" s="142">
        <f t="shared" ref="H71" si="39">SUM(H70,G71)</f>
        <v>51625.057720019489</v>
      </c>
    </row>
    <row r="72" spans="1:8">
      <c r="A72" s="197" t="s">
        <v>174</v>
      </c>
      <c r="B72" s="172" t="s">
        <v>125</v>
      </c>
      <c r="C72" s="181">
        <v>13.71</v>
      </c>
      <c r="D72" s="181">
        <v>13.98</v>
      </c>
      <c r="E72" s="134">
        <f t="shared" ref="E72" si="40">(D72-C72)/C72</f>
        <v>1.9693654266958391E-2</v>
      </c>
      <c r="F72" s="178">
        <v>7.0000000000000007E-2</v>
      </c>
      <c r="G72" s="142">
        <f t="shared" ref="G72" si="41">MMULT((MMULT(50000,F72)),E72)</f>
        <v>68.927789934354379</v>
      </c>
      <c r="H72" s="142">
        <f t="shared" ref="H72" si="42">SUM(H71,G72)</f>
        <v>51693.985509953847</v>
      </c>
    </row>
    <row r="73" spans="1:8">
      <c r="A73" s="171" t="s">
        <v>176</v>
      </c>
      <c r="B73" s="172" t="s">
        <v>128</v>
      </c>
      <c r="C73" s="176">
        <v>6.98</v>
      </c>
      <c r="D73" s="176">
        <v>7.05</v>
      </c>
      <c r="E73" s="134">
        <f>(D73-C73)/C73</f>
        <v>1.0028653295128852E-2</v>
      </c>
      <c r="F73" s="180">
        <v>0.02</v>
      </c>
      <c r="G73" s="142">
        <f t="shared" ref="G73" si="43">MMULT((MMULT(50000,F73)),E73)</f>
        <v>10.028653295128851</v>
      </c>
      <c r="H73" s="142">
        <f t="shared" ref="H73" si="44">SUM(H72,G73)</f>
        <v>51704.014163248976</v>
      </c>
    </row>
    <row r="74" spans="1:8">
      <c r="A74" s="171" t="s">
        <v>173</v>
      </c>
      <c r="B74" s="172" t="s">
        <v>171</v>
      </c>
      <c r="C74" s="176">
        <v>4.07</v>
      </c>
      <c r="D74" s="176">
        <v>4.47</v>
      </c>
      <c r="E74" s="134">
        <f>(D74-C74)/C74</f>
        <v>9.8280098280098135E-2</v>
      </c>
      <c r="F74" s="180">
        <v>0.02</v>
      </c>
      <c r="G74" s="142">
        <f t="shared" ref="G74" si="45">MMULT((MMULT(50000,F74)),E74)</f>
        <v>98.28009828009813</v>
      </c>
      <c r="H74" s="142">
        <f t="shared" ref="H74" si="46">SUM(H73,G74)</f>
        <v>51802.294261529074</v>
      </c>
    </row>
  </sheetData>
  <hyperlinks>
    <hyperlink ref="A8" r:id="rId1" display="https://investimenti.bnpparibas.it/isin/nl0012156640"/>
    <hyperlink ref="A12" r:id="rId2" display="https://investimenti.bnpparibas.it/isin/nl0012161764"/>
    <hyperlink ref="A35" r:id="rId3" display="https://investimenti.bnpparibas.it/isin/nl0012163232"/>
    <hyperlink ref="A14" r:id="rId4" display="https://investimenti.bnpparibas.it/isin/nl0012162754"/>
    <hyperlink ref="B14" r:id="rId5" display="https://investimenti.bnpparibas.it/isin/nl0012162754"/>
    <hyperlink ref="A15" r:id="rId6" display="https://investimenti.bnpparibas.it/isin/nl0012166003"/>
    <hyperlink ref="B15" r:id="rId7" display="https://investimenti.bnpparibas.it/isin/nl0012166003"/>
    <hyperlink ref="A16" r:id="rId8" display="https://investimenti.bnpparibas.it/isin/nl0012162598"/>
    <hyperlink ref="B16" r:id="rId9" display="https://investimenti.bnpparibas.it/isin/nl0012162598"/>
    <hyperlink ref="A17" r:id="rId10" display="https://investimenti.bnpparibas.it/isin/nl0012166003"/>
    <hyperlink ref="B17" r:id="rId11" display="https://investimenti.bnpparibas.it/isin/nl0012166003"/>
    <hyperlink ref="B19" r:id="rId12" display="https://investimenti.bnpparibas.it/isin/nl0012163109"/>
    <hyperlink ref="A19" r:id="rId13" display="https://investimenti.bnpparibas.it/isin/nl0012163109"/>
    <hyperlink ref="A20" r:id="rId14" display="https://investimenti.bnpparibas.it/isin/nl0012316061"/>
    <hyperlink ref="B20" r:id="rId15" display="https://investimenti.bnpparibas.it/isin/nl0012316061"/>
    <hyperlink ref="A18" r:id="rId16" display="https://investimenti.bnpparibas.it/isin/nl0012166003"/>
    <hyperlink ref="B18" r:id="rId17" display="https://investimenti.bnpparibas.it/isin/nl0012166003"/>
    <hyperlink ref="A23" r:id="rId18" display="https://investimenti.bnpparibas.it/isin/nl0012164537"/>
    <hyperlink ref="B23" r:id="rId19" display="https://investimenti.bnpparibas.it/isin/nl0012164537"/>
    <hyperlink ref="B34" r:id="rId20" display="https://investimenti.bnpparibas.it/isin/nl0012164016"/>
    <hyperlink ref="A34" r:id="rId21" display="https://investimenti.bnpparibas.it/isin/nl0012164016"/>
    <hyperlink ref="A24" r:id="rId22" display="https://investimenti.bnpparibas.it/isin/nl0012164040"/>
    <hyperlink ref="B24" r:id="rId23" display="https://investimenti.bnpparibas.it/isin/nl0012164040"/>
    <hyperlink ref="A21" r:id="rId24" display="https://investimenti.bnpparibas.it/isin/nl0012164388"/>
    <hyperlink ref="B21" r:id="rId25" display="https://investimenti.bnpparibas.it/isin/nl0012164388"/>
    <hyperlink ref="A22" r:id="rId26" display="https://investimenti.bnpparibas.it/isin/nl0012162580"/>
    <hyperlink ref="B22" r:id="rId27" display="https://investimenti.bnpparibas.it/isin/nl0012162580"/>
    <hyperlink ref="A25" r:id="rId28" display="https://investimenti.bnpparibas.it/isin/nl0012163521"/>
    <hyperlink ref="B25" r:id="rId29" display="https://investimenti.bnpparibas.it/isin/nl0012163521"/>
    <hyperlink ref="A26" r:id="rId30" display="https://investimenti.bnpparibas.it/isin/nl0012163083"/>
    <hyperlink ref="B26" r:id="rId31" display="https://investimenti.bnpparibas.it/isin/nl0012163083"/>
    <hyperlink ref="A28" r:id="rId32" display="https://investimenti.bnpparibas.it/isin/nl0012162846"/>
    <hyperlink ref="B28" r:id="rId33" display="https://investimenti.bnpparibas.it/isin/nl0012162846"/>
    <hyperlink ref="A27" r:id="rId34" display="https://investimenti.bnpparibas.it/isin/nl0012166037"/>
    <hyperlink ref="B27" r:id="rId35" display="https://investimenti.bnpparibas.it/isin/nl0012166037"/>
    <hyperlink ref="A33" r:id="rId36" display="https://investimenti.bnpparibas.it/isin/nl0012163380"/>
    <hyperlink ref="B33" r:id="rId37" display="https://investimenti.bnpparibas.it/isin/nl0012163380"/>
    <hyperlink ref="A31" r:id="rId38" display="https://investimenti.bnpparibas.it/isin/nl0012162945"/>
    <hyperlink ref="B31" r:id="rId39" display="https://investimenti.bnpparibas.it/isin/nl0012162945"/>
    <hyperlink ref="A30" r:id="rId40" display="https://investimenti.bnpparibas.it/isin/nl0012162580"/>
    <hyperlink ref="B30" r:id="rId41" display="https://investimenti.bnpparibas.it/isin/nl0012162580"/>
    <hyperlink ref="B29" r:id="rId42" display="https://investimenti.bnpparibas.it/isin/nl0012162721"/>
    <hyperlink ref="A29" r:id="rId43" display="https://investimenti.bnpparibas.it/isin/nl0012162721"/>
    <hyperlink ref="A32" r:id="rId44" display="https://investimenti.bnpparibas.it/isin/nl0012161996"/>
    <hyperlink ref="B32" r:id="rId45" display="https://investimenti.bnpparibas.it/isin/nl0012161996"/>
    <hyperlink ref="A38" r:id="rId46" display="https://investimenti.bnpparibas.it/isin/nl0012163521"/>
    <hyperlink ref="B38" r:id="rId47" display="https://investimenti.bnpparibas.it/isin/nl0012163521"/>
    <hyperlink ref="A39" r:id="rId48" display="https://investimenti.bnpparibas.it/isin/nl0012163711"/>
    <hyperlink ref="B39" r:id="rId49" display="https://investimenti.bnpparibas.it/isin/nl0012163711"/>
    <hyperlink ref="A37" r:id="rId50" display="https://investimenti.bnpparibas.it/isin/nl0012163380"/>
    <hyperlink ref="B37" r:id="rId51" display="https://investimenti.bnpparibas.it/isin/nl0012163380"/>
    <hyperlink ref="A36" r:id="rId52" display="https://investimenti.bnpparibas.it/isin/nl0012164032"/>
    <hyperlink ref="B36" r:id="rId53" display="https://investimenti.bnpparibas.it/isin/nl0012164032"/>
    <hyperlink ref="B42" r:id="rId54" display="https://investimenti.bnpparibas.it/isin/nl0012164529"/>
    <hyperlink ref="A40" r:id="rId55" display="https://investimenti.bnpparibas.it/isin/nl0012164032"/>
    <hyperlink ref="B40" r:id="rId56" display="https://investimenti.bnpparibas.it/isin/nl0012164032"/>
    <hyperlink ref="A41" r:id="rId57" display="https://investimenti.bnpparibas.it/isin/nl0012164388"/>
    <hyperlink ref="B41" r:id="rId58" display="https://investimenti.bnpparibas.it/isin/nl0012164388"/>
    <hyperlink ref="A43" r:id="rId59" display="https://investimenti.bnpparibas.it/isin/nl0012163521"/>
    <hyperlink ref="B43" r:id="rId60" display="https://investimenti.bnpparibas.it/isin/nl0012163521"/>
    <hyperlink ref="A50" r:id="rId61" display="https://investimenti.bnpparibas.it/isin/nl0012162713"/>
    <hyperlink ref="B46" r:id="rId62" display="https://investimenti.bnpparibas.it/isin/nl0012163711"/>
    <hyperlink ref="A46" r:id="rId63" display="https://investimenti.bnpparibas.it/isin/nl0012163711"/>
    <hyperlink ref="B48" r:id="rId64" display="https://investimenti.bnpparibas.it/isin/nl0012164529"/>
    <hyperlink ref="A48" r:id="rId65" display="https://investimenti.bnpparibas.it/isin/nl0012164529"/>
    <hyperlink ref="A51" r:id="rId66" display="https://investimenti.bnpparibas.it/isin/nl0012164164"/>
    <hyperlink ref="B51" r:id="rId67" display="https://investimenti.bnpparibas.it/isin/nl0012164164"/>
    <hyperlink ref="A49" r:id="rId68" display="https://investimenti.bnpparibas.it/isin/nl0012164388"/>
    <hyperlink ref="B49" r:id="rId69" display="https://investimenti.bnpparibas.it/isin/nl0012164388"/>
    <hyperlink ref="A47" r:id="rId70" display="https://investimenti.bnpparibas.it/isin/nl0012318844"/>
    <hyperlink ref="A44" r:id="rId71" display="https://investimenti.bnpparibas.it/isin/nl0012163521"/>
    <hyperlink ref="B44" r:id="rId72" display="https://investimenti.bnpparibas.it/isin/nl0012163521"/>
    <hyperlink ref="A45" r:id="rId73" display="https://investimenti.bnpparibas.it/isin/nl0012162945"/>
    <hyperlink ref="B45" r:id="rId74" display="https://investimenti.bnpparibas.it/isin/nl0012162945"/>
    <hyperlink ref="A53" r:id="rId75" display="https://investimenti.bnpparibas.it/isin/nl0012164537"/>
    <hyperlink ref="B53" r:id="rId76" display="https://investimenti.bnpparibas.it/isin/nl0012164537"/>
    <hyperlink ref="A54" r:id="rId77" display="https://investimenti.bnpparibas.it/isin/nl0012318844"/>
    <hyperlink ref="B54" r:id="rId78" display="https://investimenti.bnpparibas.it/isin/nl0012318844"/>
    <hyperlink ref="A52" r:id="rId79" display="https://investimenti.bnpparibas.it/isin/nl0012318844"/>
    <hyperlink ref="B52" r:id="rId80" display="https://investimenti.bnpparibas.it/isin/nl0012318844"/>
    <hyperlink ref="A57" r:id="rId81" display="https://investimenti.bnpparibas.it/isin/nl0012163711"/>
    <hyperlink ref="B57" r:id="rId82" display="https://investimenti.bnpparibas.it/isin/nl0012163711"/>
    <hyperlink ref="A55" r:id="rId83" display="https://investimenti.bnpparibas.it/isin/nl0012164040"/>
    <hyperlink ref="B55" r:id="rId84" display="https://investimenti.bnpparibas.it/isin/nl0012164040"/>
    <hyperlink ref="A56" r:id="rId85" display="https://investimenti.bnpparibas.it/isin/nl0012163521"/>
    <hyperlink ref="B56" r:id="rId86" display="https://investimenti.bnpparibas.it/isin/nl0012163521"/>
    <hyperlink ref="B58" r:id="rId87" display="https://investimenti.bnpparibas.it/isin/nl0012164388"/>
    <hyperlink ref="A58" r:id="rId88" display="https://investimenti.bnpparibas.it/isin/nl0012323703"/>
    <hyperlink ref="A66" r:id="rId89" display="https://investimenti.bnpparibas.it/isin/nl0012322374"/>
    <hyperlink ref="B66" r:id="rId90" display="https://investimenti.bnpparibas.it/isin/nl0012322374"/>
    <hyperlink ref="A59" r:id="rId91" display="https://investimenti.bnpparibas.it/isin/nl0012323265"/>
    <hyperlink ref="B59" r:id="rId92" display="https://investimenti.bnpparibas.it/isin/nl0012323265"/>
    <hyperlink ref="A62" r:id="rId93" display="https://investimenti.bnpparibas.it/isin/nl0012322515"/>
    <hyperlink ref="B62" r:id="rId94" display="https://investimenti.bnpparibas.it/isin/nl0012322515"/>
    <hyperlink ref="A60" r:id="rId95" display="https://investimenti.bnpparibas.it/isin/nl0012322374"/>
    <hyperlink ref="B60" r:id="rId96" display="https://investimenti.bnpparibas.it/isin/nl0012322374"/>
    <hyperlink ref="A61" r:id="rId97" display="https://investimenti.bnpparibas.it/isin/nl0012323265"/>
    <hyperlink ref="B61" r:id="rId98" display="https://investimenti.bnpparibas.it/isin/nl0012323265"/>
    <hyperlink ref="A63" r:id="rId99" display="https://investimenti.bnpparibas.it/isin/nl0012321376"/>
    <hyperlink ref="B63" r:id="rId100" display="https://investimenti.bnpparibas.it/isin/nl0012321376"/>
    <hyperlink ref="A64" r:id="rId101" display="https://investimenti.bnpparibas.it/isin/nl0012322986"/>
    <hyperlink ref="B64" r:id="rId102" display="https://investimenti.bnpparibas.it/isin/nl0012322986"/>
    <hyperlink ref="A65" r:id="rId103" display="https://investimenti.bnpparibas.it/isin/nl0012323992"/>
    <hyperlink ref="B65" r:id="rId104" display="https://investimenti.bnpparibas.it/isin/nl0012323992"/>
    <hyperlink ref="A67" r:id="rId105" display="https://investimenti.bnpparibas.it/isin/nl0012322374"/>
    <hyperlink ref="B67" r:id="rId106" display="https://investimenti.bnpparibas.it/isin/nl0012322374"/>
    <hyperlink ref="A68" r:id="rId107" display="https://investimenti.bnpparibas.it/isin/nl0012662175"/>
    <hyperlink ref="B68" r:id="rId108" display="https://investimenti.bnpparibas.it/isin/nl0012662175"/>
    <hyperlink ref="A69" r:id="rId109" display="https://investimenti.bnpparibas.it/isin/nl0012322515"/>
    <hyperlink ref="B69" r:id="rId110" display="https://investimenti.bnpparibas.it/isin/nl0012322515"/>
    <hyperlink ref="B73" r:id="rId111" display="https://investimenti.bnpparibas.it/isin/nl0012322192"/>
    <hyperlink ref="A73" r:id="rId112" display="https://investimenti.bnpparibas.it/isin/nl0012322192"/>
    <hyperlink ref="A71" r:id="rId113" display="https://investimenti.bnpparibas.it/isin/nl0012323166"/>
    <hyperlink ref="B71" r:id="rId114" display="https://investimenti.bnpparibas.it/isin/nl0012323166"/>
    <hyperlink ref="A3" r:id="rId115" display="https://investimenti.bnpparibas.it/isin/nl0012322812"/>
    <hyperlink ref="B3" r:id="rId116" display="https://investimenti.bnpparibas.it/isin/nl0012322812"/>
    <hyperlink ref="A74" r:id="rId117" display="https://investimenti.bnpparibas.it/isin/nl0012662175"/>
    <hyperlink ref="B74" r:id="rId118" display="https://investimenti.bnpparibas.it/isin/nl0012662175"/>
    <hyperlink ref="A70" r:id="rId119" display="https://investimenti.bnpparibas.it/isin/nl0012323802"/>
    <hyperlink ref="B70" r:id="rId120" display="https://investimenti.bnpparibas.it/isin/nl0012323802"/>
    <hyperlink ref="A72" r:id="rId121" display="https://investimenti.bnpparibas.it/isin/nl0012321889"/>
    <hyperlink ref="B72" r:id="rId122" display="https://investimenti.bnpparibas.it/isin/nl0012321889"/>
  </hyperlinks>
  <pageMargins left="0.7" right="0.7" top="0.75" bottom="0.75" header="0.3" footer="0.3"/>
  <pageSetup paperSize="9" orientation="portrait" horizontalDpi="360" verticalDpi="360" r:id="rId123"/>
  <drawing r:id="rId1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7" t="s">
        <v>146</v>
      </c>
      <c r="B1" s="117"/>
      <c r="C1" s="40"/>
    </row>
    <row r="2" spans="1:10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</row>
    <row r="4" spans="1:10">
      <c r="A4" s="122"/>
      <c r="B4" s="41"/>
      <c r="C4" s="12"/>
      <c r="D4" s="12"/>
      <c r="E4" s="13"/>
      <c r="F4" s="41"/>
      <c r="G4" s="41"/>
      <c r="H4" s="123"/>
    </row>
    <row r="6" spans="1:10">
      <c r="A6" s="81" t="s">
        <v>90</v>
      </c>
      <c r="B6" s="38"/>
      <c r="C6" s="11"/>
      <c r="D6" s="12"/>
      <c r="E6" s="78"/>
      <c r="F6" s="79"/>
      <c r="G6" s="12"/>
      <c r="H6" s="12"/>
      <c r="I6" s="80"/>
    </row>
    <row r="7" spans="1:10" ht="15.75" thickBot="1">
      <c r="A7" s="82"/>
      <c r="B7" s="41"/>
      <c r="C7" s="12"/>
      <c r="D7" s="12"/>
      <c r="E7" s="13"/>
      <c r="F7" s="83"/>
      <c r="G7" s="41"/>
      <c r="J7" s="37" t="s">
        <v>61</v>
      </c>
    </row>
    <row r="8" spans="1:10" ht="15.75" thickBot="1">
      <c r="A8" s="15" t="s">
        <v>37</v>
      </c>
      <c r="B8" s="84"/>
      <c r="C8" s="12"/>
      <c r="D8" s="12"/>
      <c r="E8" s="13"/>
      <c r="F8" s="83"/>
      <c r="G8" s="41"/>
      <c r="H8" s="41"/>
      <c r="I8" s="7">
        <v>50000</v>
      </c>
      <c r="J8" s="7">
        <v>50000</v>
      </c>
    </row>
    <row r="9" spans="1:10" ht="30" customHeight="1">
      <c r="A9" s="124" t="s">
        <v>151</v>
      </c>
      <c r="B9" s="125" t="s">
        <v>152</v>
      </c>
      <c r="C9" s="119">
        <v>103.45</v>
      </c>
      <c r="D9" s="119">
        <v>106.75</v>
      </c>
      <c r="E9" s="120">
        <f>(D9-C9)/C9</f>
        <v>3.1899468342194266E-2</v>
      </c>
      <c r="F9" s="7"/>
      <c r="G9" s="7"/>
      <c r="H9" s="121">
        <v>0.03</v>
      </c>
    </row>
    <row r="10" spans="1:10">
      <c r="A10" s="124" t="s">
        <v>153</v>
      </c>
      <c r="B10" s="43" t="s">
        <v>154</v>
      </c>
      <c r="C10" s="126">
        <v>97.55</v>
      </c>
      <c r="D10" s="119">
        <v>94.75</v>
      </c>
      <c r="E10" s="77">
        <f>(D10-C10)/C10</f>
        <v>-2.8703229113275216E-2</v>
      </c>
      <c r="F10" s="119"/>
      <c r="G10" s="119"/>
      <c r="H10" s="127">
        <v>2.5000000000000001E-2</v>
      </c>
    </row>
    <row r="11" spans="1:10" ht="29.25" customHeight="1">
      <c r="A11" s="43" t="s">
        <v>155</v>
      </c>
      <c r="B11" s="128" t="s">
        <v>156</v>
      </c>
      <c r="C11" s="119">
        <v>95.8</v>
      </c>
      <c r="D11" s="119">
        <v>100</v>
      </c>
      <c r="E11" s="120">
        <f>(D11-C11)/C11</f>
        <v>4.3841336116910261E-2</v>
      </c>
      <c r="F11" s="7"/>
      <c r="G11" s="7">
        <v>100</v>
      </c>
      <c r="H11" s="121">
        <v>0.03</v>
      </c>
    </row>
    <row r="12" spans="1:10">
      <c r="A12" s="118" t="s">
        <v>147</v>
      </c>
      <c r="B12" s="7" t="s">
        <v>148</v>
      </c>
      <c r="C12" s="119">
        <v>120.55</v>
      </c>
      <c r="D12" s="119">
        <v>121.5</v>
      </c>
      <c r="E12" s="120">
        <f>(D12-C12)/C12</f>
        <v>7.8805474906677962E-3</v>
      </c>
      <c r="F12" s="7"/>
      <c r="G12" s="7"/>
      <c r="H12" s="121">
        <v>0.03</v>
      </c>
    </row>
    <row r="13" spans="1:10">
      <c r="A13" s="118" t="s">
        <v>149</v>
      </c>
      <c r="B13" s="7" t="s">
        <v>150</v>
      </c>
      <c r="C13" s="119">
        <v>103.7</v>
      </c>
      <c r="D13" s="119">
        <v>104.5</v>
      </c>
      <c r="E13" s="120">
        <f>(D13-C13)/C13</f>
        <v>7.71456123432977E-3</v>
      </c>
      <c r="F13" s="7"/>
      <c r="G13" s="7"/>
      <c r="H13" s="121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topLeftCell="A139" workbookViewId="0">
      <selection activeCell="A143" sqref="A143:H143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9" t="s">
        <v>91</v>
      </c>
      <c r="B4" s="100" t="s">
        <v>92</v>
      </c>
      <c r="C4" s="101">
        <v>0.24</v>
      </c>
      <c r="D4" s="101">
        <v>0.28799999999999998</v>
      </c>
      <c r="E4" s="73">
        <f t="shared" ref="E4" si="1">(D4-C4)/C4</f>
        <v>0.19999999999999996</v>
      </c>
      <c r="F4" s="103">
        <v>0.16669999999999999</v>
      </c>
      <c r="G4" s="102">
        <f t="shared" si="0"/>
        <v>1666.9999999999995</v>
      </c>
      <c r="H4" s="102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5">
        <f t="shared" si="0"/>
        <v>72.898423817863417</v>
      </c>
      <c r="H5" s="95">
        <f t="shared" ref="H5:H19" si="4">SUM(H4,G5)</f>
        <v>51809.342868262305</v>
      </c>
    </row>
    <row r="6" spans="1:8">
      <c r="A6" s="104" t="s">
        <v>93</v>
      </c>
      <c r="B6" s="102" t="s">
        <v>94</v>
      </c>
      <c r="C6" s="101">
        <v>5</v>
      </c>
      <c r="D6" s="101">
        <v>5.73</v>
      </c>
      <c r="E6" s="73">
        <f t="shared" si="3"/>
        <v>0.14600000000000007</v>
      </c>
      <c r="F6" s="105">
        <v>0.1</v>
      </c>
      <c r="G6" s="102">
        <f t="shared" si="0"/>
        <v>730.00000000000034</v>
      </c>
      <c r="H6" s="102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5">
        <f t="shared" si="0"/>
        <v>194.22743055555563</v>
      </c>
      <c r="H7" s="95">
        <f t="shared" si="4"/>
        <v>52733.57029881786</v>
      </c>
    </row>
    <row r="8" spans="1:8">
      <c r="A8" s="104" t="s">
        <v>95</v>
      </c>
      <c r="B8" s="102" t="s">
        <v>96</v>
      </c>
      <c r="C8" s="101">
        <v>4.5999999999999996</v>
      </c>
      <c r="D8" s="101">
        <v>4.91</v>
      </c>
      <c r="E8" s="73">
        <f t="shared" si="3"/>
        <v>6.7391304347826197E-2</v>
      </c>
      <c r="F8" s="105">
        <v>0.1</v>
      </c>
      <c r="G8" s="102">
        <f t="shared" si="0"/>
        <v>336.95652173913101</v>
      </c>
      <c r="H8" s="102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5">
        <f t="shared" si="0"/>
        <v>275.68493150684935</v>
      </c>
      <c r="H9" s="95">
        <f t="shared" si="4"/>
        <v>53346.211752063835</v>
      </c>
    </row>
    <row r="10" spans="1:8">
      <c r="A10" s="104" t="s">
        <v>97</v>
      </c>
      <c r="B10" s="102" t="s">
        <v>98</v>
      </c>
      <c r="C10" s="101">
        <v>1.47</v>
      </c>
      <c r="D10" s="101">
        <v>1.446</v>
      </c>
      <c r="E10" s="106">
        <f t="shared" si="3"/>
        <v>-1.6326530612244913E-2</v>
      </c>
      <c r="F10" s="103">
        <v>0.16669999999999999</v>
      </c>
      <c r="G10" s="102">
        <f t="shared" si="0"/>
        <v>-136.08163265306135</v>
      </c>
      <c r="H10" s="102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5">
        <f t="shared" si="0"/>
        <v>75.657894736842252</v>
      </c>
      <c r="H11" s="95">
        <f t="shared" si="4"/>
        <v>53285.788014147613</v>
      </c>
    </row>
    <row r="12" spans="1:8">
      <c r="A12" s="70" t="s">
        <v>99</v>
      </c>
      <c r="B12" s="102" t="s">
        <v>100</v>
      </c>
      <c r="C12" s="107">
        <v>0.2074</v>
      </c>
      <c r="D12" s="101">
        <v>0.21199999999999999</v>
      </c>
      <c r="E12" s="73">
        <f>(D12-C12)/C12</f>
        <v>2.2179363548698133E-2</v>
      </c>
      <c r="F12" s="105">
        <v>0.1</v>
      </c>
      <c r="G12" s="102">
        <f t="shared" si="0"/>
        <v>110.89681774349066</v>
      </c>
      <c r="H12" s="102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5">
        <f t="shared" si="0"/>
        <v>287.5</v>
      </c>
      <c r="H13" s="95">
        <f t="shared" si="4"/>
        <v>53684.1848318911</v>
      </c>
    </row>
    <row r="14" spans="1:8">
      <c r="A14" s="108" t="s">
        <v>101</v>
      </c>
      <c r="B14" s="102" t="s">
        <v>102</v>
      </c>
      <c r="C14" s="101">
        <v>13.1</v>
      </c>
      <c r="D14" s="101">
        <v>11.44</v>
      </c>
      <c r="E14" s="106">
        <f>(D14-C14)/C14</f>
        <v>-0.12671755725190842</v>
      </c>
      <c r="F14" s="105">
        <v>0.1</v>
      </c>
      <c r="G14" s="102">
        <f t="shared" si="0"/>
        <v>-633.5877862595421</v>
      </c>
      <c r="H14" s="102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5">
        <f t="shared" si="0"/>
        <v>140.46121593291423</v>
      </c>
      <c r="H15" s="95">
        <f t="shared" si="4"/>
        <v>53191.058261564467</v>
      </c>
    </row>
    <row r="16" spans="1:8">
      <c r="A16" s="109" t="s">
        <v>103</v>
      </c>
      <c r="B16" s="110" t="s">
        <v>104</v>
      </c>
      <c r="C16" s="107">
        <v>2.2000000000000002</v>
      </c>
      <c r="D16" s="101">
        <v>2.1749999999999998</v>
      </c>
      <c r="E16" s="106">
        <f>(D16-C16)/C16</f>
        <v>-1.1363636363636524E-2</v>
      </c>
      <c r="F16" s="105">
        <v>0.05</v>
      </c>
      <c r="G16" s="102">
        <f t="shared" si="0"/>
        <v>-28.409090909091308</v>
      </c>
      <c r="H16" s="102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5">
        <f t="shared" si="4"/>
        <v>53270.317237882271</v>
      </c>
    </row>
    <row r="18" spans="1:8">
      <c r="A18" s="70" t="s">
        <v>105</v>
      </c>
      <c r="B18" s="70" t="s">
        <v>106</v>
      </c>
      <c r="C18" s="107">
        <v>0.09</v>
      </c>
      <c r="D18" s="101">
        <v>0.14000000000000001</v>
      </c>
      <c r="E18" s="73">
        <f t="shared" si="3"/>
        <v>0.5555555555555558</v>
      </c>
      <c r="F18" s="105">
        <v>7.0000000000000007E-2</v>
      </c>
      <c r="G18" s="102">
        <f t="shared" si="0"/>
        <v>1944.4444444444455</v>
      </c>
      <c r="H18" s="102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5">
        <f t="shared" si="4"/>
        <v>55418.58333837767</v>
      </c>
    </row>
    <row r="20" spans="1:8">
      <c r="A20" s="70" t="s">
        <v>107</v>
      </c>
      <c r="B20" s="70" t="s">
        <v>108</v>
      </c>
      <c r="C20" s="107">
        <v>4.58</v>
      </c>
      <c r="D20" s="101">
        <v>4.84</v>
      </c>
      <c r="E20" s="73">
        <f t="shared" si="3"/>
        <v>5.6768558951965017E-2</v>
      </c>
      <c r="F20" s="105">
        <v>7.0000000000000007E-2</v>
      </c>
      <c r="G20" s="102">
        <f t="shared" si="0"/>
        <v>198.6899563318776</v>
      </c>
      <c r="H20" s="102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5">
        <f t="shared" si="0"/>
        <v>153.20334261838437</v>
      </c>
      <c r="H21" s="95">
        <f t="shared" si="5"/>
        <v>55770.476637327934</v>
      </c>
    </row>
    <row r="22" spans="1:8">
      <c r="A22" s="70" t="s">
        <v>105</v>
      </c>
      <c r="B22" s="70" t="s">
        <v>106</v>
      </c>
      <c r="C22" s="101">
        <v>0.1</v>
      </c>
      <c r="D22" s="101">
        <v>0.107</v>
      </c>
      <c r="E22" s="73">
        <f t="shared" ref="E22" si="6">(D22-C22)/C22</f>
        <v>6.9999999999999923E-2</v>
      </c>
      <c r="F22" s="105">
        <v>0.05</v>
      </c>
      <c r="G22" s="102">
        <f t="shared" si="0"/>
        <v>174.9999999999998</v>
      </c>
      <c r="H22" s="102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5">
        <f t="shared" si="0"/>
        <v>124.12434325744306</v>
      </c>
      <c r="H23" s="95">
        <f t="shared" si="5"/>
        <v>56069.600980585376</v>
      </c>
    </row>
    <row r="24" spans="1:8">
      <c r="A24" s="70" t="s">
        <v>105</v>
      </c>
      <c r="B24" s="70" t="s">
        <v>106</v>
      </c>
      <c r="C24" s="101">
        <v>0.1</v>
      </c>
      <c r="D24" s="101">
        <v>7.4999999999999997E-2</v>
      </c>
      <c r="E24" s="106">
        <f t="shared" si="7"/>
        <v>-0.25000000000000006</v>
      </c>
      <c r="F24" s="105">
        <v>0.05</v>
      </c>
      <c r="G24" s="102">
        <f t="shared" si="0"/>
        <v>-625.00000000000011</v>
      </c>
      <c r="H24" s="102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5">
        <f t="shared" si="0"/>
        <v>153.32428765264586</v>
      </c>
      <c r="H25" s="95">
        <f t="shared" ref="H25:H26" si="9">SUM(H24,G25)</f>
        <v>55597.925268238025</v>
      </c>
    </row>
    <row r="26" spans="1:8">
      <c r="A26" s="111" t="s">
        <v>109</v>
      </c>
      <c r="B26" s="70" t="s">
        <v>110</v>
      </c>
      <c r="C26" s="101">
        <v>1.0900000000000001</v>
      </c>
      <c r="D26" s="101">
        <v>1.206</v>
      </c>
      <c r="E26" s="73">
        <f t="shared" si="7"/>
        <v>0.10642201834862373</v>
      </c>
      <c r="F26" s="105">
        <v>0.03</v>
      </c>
      <c r="G26" s="102">
        <f t="shared" si="0"/>
        <v>159.63302752293561</v>
      </c>
      <c r="H26" s="102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5">
        <f t="shared" si="0"/>
        <v>93.750000000000085</v>
      </c>
      <c r="H27" s="95">
        <f t="shared" ref="H27:H28" si="10">SUM(H26,G27)</f>
        <v>55851.308295760959</v>
      </c>
    </row>
    <row r="28" spans="1:8">
      <c r="A28" s="111" t="s">
        <v>111</v>
      </c>
      <c r="B28" s="70" t="s">
        <v>112</v>
      </c>
      <c r="C28" s="101">
        <v>4.47</v>
      </c>
      <c r="D28" s="101">
        <v>4.08</v>
      </c>
      <c r="E28" s="106">
        <f t="shared" si="7"/>
        <v>-8.7248322147650936E-2</v>
      </c>
      <c r="F28" s="105">
        <v>0.02</v>
      </c>
      <c r="G28" s="102">
        <f t="shared" si="0"/>
        <v>-87.248322147650939</v>
      </c>
      <c r="H28" s="102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5">
        <f t="shared" si="0"/>
        <v>-615.69872958257724</v>
      </c>
      <c r="H29" s="95">
        <f t="shared" ref="H29" si="11">SUM(H28,G29)</f>
        <v>55148.361244030733</v>
      </c>
    </row>
    <row r="30" spans="1:8">
      <c r="A30" s="70" t="s">
        <v>113</v>
      </c>
      <c r="B30" s="70" t="s">
        <v>114</v>
      </c>
      <c r="C30" s="101">
        <v>1.26</v>
      </c>
      <c r="D30" s="101">
        <v>1.421</v>
      </c>
      <c r="E30" s="73">
        <f t="shared" si="7"/>
        <v>0.1277777777777778</v>
      </c>
      <c r="F30" s="105">
        <v>0.03</v>
      </c>
      <c r="G30" s="102">
        <f t="shared" si="0"/>
        <v>191.66666666666669</v>
      </c>
      <c r="H30" s="102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5">
        <f t="shared" si="0"/>
        <v>9.2887473460722241</v>
      </c>
      <c r="H31" s="95">
        <f t="shared" ref="H31:H35" si="13">SUM(H30,G31)</f>
        <v>55349.31665804347</v>
      </c>
    </row>
    <row r="32" spans="1:8">
      <c r="A32" s="70" t="s">
        <v>115</v>
      </c>
      <c r="B32" s="70" t="s">
        <v>108</v>
      </c>
      <c r="C32" s="107">
        <v>6.32</v>
      </c>
      <c r="D32" s="101">
        <v>6.75</v>
      </c>
      <c r="E32" s="73">
        <f t="shared" si="7"/>
        <v>6.803797468354425E-2</v>
      </c>
      <c r="F32" s="105">
        <v>0.04</v>
      </c>
      <c r="G32" s="102">
        <f t="shared" si="0"/>
        <v>136.0759493670885</v>
      </c>
      <c r="H32" s="102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5">
        <f t="shared" si="13"/>
        <v>55468.703688852482</v>
      </c>
    </row>
    <row r="34" spans="1:8">
      <c r="A34" s="111" t="s">
        <v>116</v>
      </c>
      <c r="B34" s="70" t="s">
        <v>117</v>
      </c>
      <c r="C34" s="101">
        <v>5.87</v>
      </c>
      <c r="D34" s="101">
        <v>5.84</v>
      </c>
      <c r="E34" s="106">
        <f t="shared" si="7"/>
        <v>-5.1107325383305362E-3</v>
      </c>
      <c r="F34" s="105">
        <v>0.03</v>
      </c>
      <c r="G34" s="102">
        <f t="shared" si="0"/>
        <v>-7.6660988074958043</v>
      </c>
      <c r="H34" s="102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5">
        <f t="shared" si="13"/>
        <v>55205.355771863171</v>
      </c>
    </row>
    <row r="36" spans="1:8">
      <c r="A36" s="70" t="s">
        <v>118</v>
      </c>
      <c r="B36" s="70" t="s">
        <v>119</v>
      </c>
      <c r="C36" s="101">
        <v>2</v>
      </c>
      <c r="D36" s="101">
        <v>2.13</v>
      </c>
      <c r="E36" s="73">
        <f t="shared" si="7"/>
        <v>6.4999999999999947E-2</v>
      </c>
      <c r="F36" s="105">
        <v>0.02</v>
      </c>
      <c r="G36" s="102">
        <f t="shared" si="14"/>
        <v>64.999999999999943</v>
      </c>
      <c r="H36" s="102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5">
        <f t="shared" si="15"/>
        <v>55282.569512321184</v>
      </c>
    </row>
    <row r="38" spans="1:8">
      <c r="A38" s="70" t="s">
        <v>120</v>
      </c>
      <c r="B38" s="70" t="s">
        <v>121</v>
      </c>
      <c r="C38" s="101">
        <v>4.62</v>
      </c>
      <c r="D38" s="101">
        <v>4.8</v>
      </c>
      <c r="E38" s="73">
        <f t="shared" ref="E38" si="16">(D38-C38)/C38</f>
        <v>3.8961038961038898E-2</v>
      </c>
      <c r="F38" s="105">
        <v>0.03</v>
      </c>
      <c r="G38" s="102">
        <f t="shared" si="14"/>
        <v>58.44155844155835</v>
      </c>
      <c r="H38" s="102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5">
        <f t="shared" si="15"/>
        <v>54517.48165899804</v>
      </c>
    </row>
    <row r="40" spans="1:8">
      <c r="A40" s="70" t="s">
        <v>122</v>
      </c>
      <c r="B40" s="70" t="s">
        <v>110</v>
      </c>
      <c r="C40" s="101">
        <v>1.63</v>
      </c>
      <c r="D40" s="101">
        <v>1.66</v>
      </c>
      <c r="E40" s="73">
        <f t="shared" ref="E40" si="17">(D40-C40)/C40</f>
        <v>1.8404907975460141E-2</v>
      </c>
      <c r="F40" s="105">
        <v>0.04</v>
      </c>
      <c r="G40" s="102">
        <f t="shared" si="14"/>
        <v>36.809815950920282</v>
      </c>
      <c r="H40" s="102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5">
        <f t="shared" si="14"/>
        <v>176.72413793103456</v>
      </c>
      <c r="H41" s="95">
        <f t="shared" si="15"/>
        <v>54731.015612879994</v>
      </c>
    </row>
    <row r="42" spans="1:8">
      <c r="A42" s="70" t="s">
        <v>123</v>
      </c>
      <c r="B42" s="70" t="s">
        <v>106</v>
      </c>
      <c r="C42" s="112">
        <v>0.13</v>
      </c>
      <c r="D42" s="101">
        <v>0.10299999999999999</v>
      </c>
      <c r="E42" s="106">
        <f t="shared" ref="E42" si="18">(D42-C42)/C42</f>
        <v>-0.20769230769230776</v>
      </c>
      <c r="F42" s="113">
        <v>5.0000000000000001E-3</v>
      </c>
      <c r="G42" s="102">
        <f t="shared" si="14"/>
        <v>-51.923076923076941</v>
      </c>
      <c r="H42" s="102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5">
        <f t="shared" si="14"/>
        <v>51.50214592274682</v>
      </c>
      <c r="H43" s="95">
        <f t="shared" si="19"/>
        <v>54730.594681879666</v>
      </c>
    </row>
    <row r="44" spans="1:8">
      <c r="A44" s="70" t="s">
        <v>124</v>
      </c>
      <c r="B44" s="71" t="s">
        <v>125</v>
      </c>
      <c r="C44" s="112">
        <v>16.3</v>
      </c>
      <c r="D44" s="101">
        <v>16.350000000000001</v>
      </c>
      <c r="E44" s="73">
        <f t="shared" ref="E44" si="20">(D44-C44)/C44</f>
        <v>3.0674846625767306E-3</v>
      </c>
      <c r="F44" s="113">
        <v>0.04</v>
      </c>
      <c r="G44" s="102">
        <f t="shared" si="14"/>
        <v>6.1349693251534614</v>
      </c>
      <c r="H44" s="102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5">
        <f t="shared" si="21"/>
        <v>54765.085038728452</v>
      </c>
    </row>
    <row r="46" spans="1:8">
      <c r="A46" s="114" t="s">
        <v>126</v>
      </c>
      <c r="B46" s="114" t="s">
        <v>104</v>
      </c>
      <c r="C46" s="107">
        <v>5.38</v>
      </c>
      <c r="D46" s="107">
        <v>5.65</v>
      </c>
      <c r="E46" s="73">
        <f t="shared" ref="E46" si="22">(D46-C46)/C46</f>
        <v>5.0185873605948041E-2</v>
      </c>
      <c r="F46" s="115">
        <v>0.06</v>
      </c>
      <c r="G46" s="102">
        <f t="shared" si="14"/>
        <v>150.55762081784411</v>
      </c>
      <c r="H46" s="102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5">
        <f t="shared" si="23"/>
        <v>54969.859527016175</v>
      </c>
    </row>
    <row r="48" spans="1:8">
      <c r="A48" s="114" t="s">
        <v>115</v>
      </c>
      <c r="B48" s="114" t="s">
        <v>108</v>
      </c>
      <c r="C48" s="107">
        <v>6.16</v>
      </c>
      <c r="D48" s="107">
        <v>6.76</v>
      </c>
      <c r="E48" s="73">
        <f t="shared" si="24"/>
        <v>9.7402597402597338E-2</v>
      </c>
      <c r="F48" s="115">
        <v>0.04</v>
      </c>
      <c r="G48" s="102">
        <f t="shared" si="14"/>
        <v>194.80519480519467</v>
      </c>
      <c r="H48" s="102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5">
        <f t="shared" si="23"/>
        <v>55247.746292818345</v>
      </c>
    </row>
    <row r="50" spans="1:8">
      <c r="A50" s="70" t="s">
        <v>127</v>
      </c>
      <c r="B50" s="70" t="s">
        <v>128</v>
      </c>
      <c r="C50" s="101">
        <v>3.08</v>
      </c>
      <c r="D50" s="101">
        <v>4.09</v>
      </c>
      <c r="E50" s="73">
        <f t="shared" si="24"/>
        <v>0.32792207792207784</v>
      </c>
      <c r="F50" s="105">
        <v>0.02</v>
      </c>
      <c r="G50" s="102">
        <f t="shared" si="14"/>
        <v>327.92207792207785</v>
      </c>
      <c r="H50" s="102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5">
        <f t="shared" si="23"/>
        <v>55657.905212845682</v>
      </c>
    </row>
    <row r="52" spans="1:8">
      <c r="A52" s="70" t="s">
        <v>129</v>
      </c>
      <c r="B52" s="70" t="s">
        <v>130</v>
      </c>
      <c r="C52" s="107">
        <v>0.74199999999999999</v>
      </c>
      <c r="D52" s="101">
        <v>0.77400000000000002</v>
      </c>
      <c r="E52" s="73">
        <f t="shared" si="24"/>
        <v>4.3126684636118635E-2</v>
      </c>
      <c r="F52" s="105">
        <v>0.02</v>
      </c>
      <c r="G52" s="102">
        <f t="shared" si="14"/>
        <v>43.126684636118632</v>
      </c>
      <c r="H52" s="102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5">
        <f t="shared" si="25"/>
        <v>55819.280072664282</v>
      </c>
    </row>
    <row r="54" spans="1:8">
      <c r="A54" s="111" t="s">
        <v>131</v>
      </c>
      <c r="B54" s="70" t="s">
        <v>132</v>
      </c>
      <c r="C54" s="101">
        <v>3.7850000000000001</v>
      </c>
      <c r="D54" s="101">
        <v>3.68</v>
      </c>
      <c r="E54" s="106">
        <f t="shared" si="24"/>
        <v>-2.7741083223249665E-2</v>
      </c>
      <c r="F54" s="105">
        <v>0.12</v>
      </c>
      <c r="G54" s="102">
        <f t="shared" si="14"/>
        <v>-166.44649933949799</v>
      </c>
      <c r="H54" s="102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5">
        <f t="shared" si="14"/>
        <v>185.7707509881424</v>
      </c>
      <c r="H55" s="95">
        <f t="shared" si="26"/>
        <v>55838.604324312924</v>
      </c>
    </row>
    <row r="56" spans="1:8">
      <c r="A56" s="111" t="s">
        <v>133</v>
      </c>
      <c r="B56" s="70" t="s">
        <v>134</v>
      </c>
      <c r="C56" s="107">
        <v>1.34</v>
      </c>
      <c r="D56" s="101">
        <v>1.43</v>
      </c>
      <c r="E56" s="73">
        <f t="shared" si="24"/>
        <v>6.7164179104477501E-2</v>
      </c>
      <c r="F56" s="105">
        <v>0.02</v>
      </c>
      <c r="G56" s="102">
        <f t="shared" si="14"/>
        <v>67.164179104477498</v>
      </c>
      <c r="H56" s="102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5">
        <f t="shared" si="26"/>
        <v>55898.887769472443</v>
      </c>
    </row>
    <row r="58" spans="1:8">
      <c r="A58" s="111" t="s">
        <v>135</v>
      </c>
      <c r="B58" s="102" t="s">
        <v>136</v>
      </c>
      <c r="C58" s="101">
        <v>3.33</v>
      </c>
      <c r="D58" s="101">
        <v>2.68</v>
      </c>
      <c r="E58" s="106">
        <f t="shared" si="24"/>
        <v>-0.19519519519519515</v>
      </c>
      <c r="F58" s="105">
        <v>0.05</v>
      </c>
      <c r="G58" s="102">
        <f t="shared" si="14"/>
        <v>-487.98798798798788</v>
      </c>
      <c r="H58" s="102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5">
        <f t="shared" si="27"/>
        <v>55504.563693330187</v>
      </c>
    </row>
    <row r="60" spans="1:8">
      <c r="A60" s="114" t="s">
        <v>137</v>
      </c>
      <c r="B60" s="114" t="s">
        <v>119</v>
      </c>
      <c r="C60" s="107">
        <v>2.27</v>
      </c>
      <c r="D60" s="101">
        <v>2.3199999999999998</v>
      </c>
      <c r="E60" s="73">
        <f t="shared" si="24"/>
        <v>2.2026431718061595E-2</v>
      </c>
      <c r="F60" s="105">
        <v>0.03</v>
      </c>
      <c r="G60" s="102">
        <f t="shared" si="14"/>
        <v>33.039647577092396</v>
      </c>
      <c r="H60" s="102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5">
        <f t="shared" si="27"/>
        <v>55268.470687846049</v>
      </c>
    </row>
    <row r="62" spans="1:8">
      <c r="A62" s="111" t="s">
        <v>131</v>
      </c>
      <c r="B62" s="114" t="s">
        <v>132</v>
      </c>
      <c r="C62" s="107">
        <v>3.43</v>
      </c>
      <c r="D62" s="101">
        <v>3.89</v>
      </c>
      <c r="E62" s="73">
        <f t="shared" si="24"/>
        <v>0.13411078717201164</v>
      </c>
      <c r="F62" s="105">
        <v>7.0000000000000007E-2</v>
      </c>
      <c r="G62" s="102">
        <f t="shared" si="14"/>
        <v>469.38775510204079</v>
      </c>
      <c r="H62" s="102">
        <f t="shared" si="27"/>
        <v>55737.858442948091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121">
        <v>0.03</v>
      </c>
      <c r="G63" s="95">
        <f t="shared" si="14"/>
        <v>47.849202513291402</v>
      </c>
      <c r="H63" s="95">
        <f t="shared" ref="H63:H65" si="28">SUM(H62,G63)</f>
        <v>55785.707645461385</v>
      </c>
    </row>
    <row r="64" spans="1:8">
      <c r="A64" s="129" t="s">
        <v>153</v>
      </c>
      <c r="B64" s="70" t="s">
        <v>154</v>
      </c>
      <c r="C64" s="107">
        <v>97.55</v>
      </c>
      <c r="D64" s="101">
        <v>94.75</v>
      </c>
      <c r="E64" s="106">
        <f>(D64-C64)/C64</f>
        <v>-2.8703229113275216E-2</v>
      </c>
      <c r="F64" s="103">
        <v>2.5000000000000001E-2</v>
      </c>
      <c r="G64" s="102">
        <f t="shared" si="14"/>
        <v>-35.87903639159402</v>
      </c>
      <c r="H64" s="102">
        <f t="shared" si="28"/>
        <v>55749.828609069795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121">
        <v>0.03</v>
      </c>
      <c r="G65" s="95">
        <f t="shared" si="14"/>
        <v>65.762004175365391</v>
      </c>
      <c r="H65" s="95">
        <f t="shared" si="28"/>
        <v>55815.590613245164</v>
      </c>
    </row>
    <row r="66" spans="1:8">
      <c r="A66" s="130" t="s">
        <v>120</v>
      </c>
      <c r="B66" s="114" t="s">
        <v>121</v>
      </c>
      <c r="C66" s="101">
        <v>4.8600000000000003</v>
      </c>
      <c r="D66" s="101">
        <v>4.99</v>
      </c>
      <c r="E66" s="73">
        <f t="shared" ref="E66" si="29">(D66-C66)/C66</f>
        <v>2.6748971193415613E-2</v>
      </c>
      <c r="F66" s="105">
        <v>0.02</v>
      </c>
      <c r="G66" s="102">
        <f t="shared" si="14"/>
        <v>26.748971193415613</v>
      </c>
      <c r="H66" s="102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5">
        <f t="shared" si="30"/>
        <v>55894.02077995539</v>
      </c>
    </row>
    <row r="68" spans="1:8">
      <c r="A68" s="131" t="s">
        <v>88</v>
      </c>
      <c r="B68" s="114" t="s">
        <v>138</v>
      </c>
      <c r="C68" s="107">
        <v>1.1399999999999999</v>
      </c>
      <c r="D68" s="101">
        <v>1.1659999999999999</v>
      </c>
      <c r="E68" s="73">
        <f t="shared" si="24"/>
        <v>2.2807017543859671E-2</v>
      </c>
      <c r="F68" s="105">
        <v>0.02</v>
      </c>
      <c r="G68" s="102">
        <f t="shared" si="31"/>
        <v>22.807017543859672</v>
      </c>
      <c r="H68" s="102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5">
        <f t="shared" si="32"/>
        <v>55955.697055449782</v>
      </c>
    </row>
    <row r="70" spans="1:8">
      <c r="A70" s="130" t="s">
        <v>137</v>
      </c>
      <c r="B70" s="114" t="s">
        <v>119</v>
      </c>
      <c r="C70" s="101">
        <v>2.21</v>
      </c>
      <c r="D70" s="101">
        <v>2.37</v>
      </c>
      <c r="E70" s="73">
        <f t="shared" si="24"/>
        <v>7.2398190045248931E-2</v>
      </c>
      <c r="F70" s="105">
        <v>0.01</v>
      </c>
      <c r="G70" s="102">
        <f t="shared" si="31"/>
        <v>36.199095022624462</v>
      </c>
      <c r="H70" s="102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5">
        <f t="shared" si="32"/>
        <v>56012.065006007113</v>
      </c>
    </row>
    <row r="72" spans="1:8">
      <c r="A72" s="70" t="s">
        <v>113</v>
      </c>
      <c r="B72" s="70" t="s">
        <v>114</v>
      </c>
      <c r="C72" s="101">
        <v>1.2130000000000001</v>
      </c>
      <c r="D72" s="101">
        <v>1.33</v>
      </c>
      <c r="E72" s="73">
        <f t="shared" si="24"/>
        <v>9.6455070074196195E-2</v>
      </c>
      <c r="F72" s="105">
        <v>0.01</v>
      </c>
      <c r="G72" s="102">
        <f t="shared" si="31"/>
        <v>48.2275350370981</v>
      </c>
      <c r="H72" s="102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5">
        <f t="shared" si="33"/>
        <v>55791.443334695003</v>
      </c>
    </row>
    <row r="74" spans="1:8">
      <c r="A74" s="102" t="s">
        <v>139</v>
      </c>
      <c r="B74" s="70" t="s">
        <v>117</v>
      </c>
      <c r="C74" s="101">
        <v>7.02</v>
      </c>
      <c r="D74" s="101">
        <v>7.29</v>
      </c>
      <c r="E74" s="73">
        <f t="shared" si="24"/>
        <v>3.8461538461538533E-2</v>
      </c>
      <c r="F74" s="105">
        <v>0.01</v>
      </c>
      <c r="G74" s="102">
        <f t="shared" si="31"/>
        <v>19.230769230769265</v>
      </c>
      <c r="H74" s="102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5">
        <f t="shared" si="34"/>
        <v>55852.842778624567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24"/>
        <v>3.9175257731958846E-2</v>
      </c>
      <c r="F76" s="150">
        <v>0.02</v>
      </c>
      <c r="G76" s="144">
        <f t="shared" si="31"/>
        <v>39.175257731958844</v>
      </c>
      <c r="H76" s="144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2">
        <f t="shared" si="34"/>
        <v>55900.06888381415</v>
      </c>
    </row>
    <row r="78" spans="1:8" s="132" customFormat="1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24"/>
        <v>5.5670103092783606E-2</v>
      </c>
      <c r="F78" s="145">
        <v>0.02</v>
      </c>
      <c r="G78" s="144">
        <f t="shared" si="31"/>
        <v>55.670103092783606</v>
      </c>
      <c r="H78" s="144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2">
        <f t="shared" si="31"/>
        <v>75.179340028694128</v>
      </c>
      <c r="H79" s="142">
        <f t="shared" si="34"/>
        <v>56030.918326935629</v>
      </c>
    </row>
    <row r="80" spans="1:8" s="132" customFormat="1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24"/>
        <v>2.6246719160104427E-3</v>
      </c>
      <c r="F80" s="116">
        <v>0.04</v>
      </c>
      <c r="G80" s="144">
        <f t="shared" si="31"/>
        <v>5.2493438320208856</v>
      </c>
      <c r="H80" s="144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2">
        <f t="shared" si="34"/>
        <v>56069.975499949149</v>
      </c>
    </row>
    <row r="82" spans="1:8" s="132" customFormat="1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24"/>
        <v>8.4033613445387556E-4</v>
      </c>
      <c r="F82" s="145">
        <v>0.04</v>
      </c>
      <c r="G82" s="144">
        <f t="shared" si="31"/>
        <v>1.6806722689077511</v>
      </c>
      <c r="H82" s="144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2">
        <f t="shared" si="31"/>
        <v>18.749999999999901</v>
      </c>
      <c r="H83" s="142">
        <f t="shared" si="34"/>
        <v>56090.406172218056</v>
      </c>
    </row>
    <row r="84" spans="1:8" s="132" customFormat="1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24"/>
        <v>5.1391862955032168E-2</v>
      </c>
      <c r="F84" s="145">
        <v>0.02</v>
      </c>
      <c r="G84" s="144">
        <f t="shared" si="31"/>
        <v>51.391862955032167</v>
      </c>
      <c r="H84" s="144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2">
        <f t="shared" si="34"/>
        <v>56199.159411846129</v>
      </c>
    </row>
    <row r="86" spans="1:8" s="132" customFormat="1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24"/>
        <v>1.9385026737967857E-2</v>
      </c>
      <c r="F86" s="145">
        <v>0.03</v>
      </c>
      <c r="G86" s="144">
        <f t="shared" si="31"/>
        <v>29.077540106951783</v>
      </c>
      <c r="H86" s="144">
        <f t="shared" ref="H86" si="35">SUM(H85,G86)</f>
        <v>56228.236951953084</v>
      </c>
    </row>
    <row r="87" spans="1:8" s="132" customFormat="1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24"/>
        <v>3.2167832167832103E-2</v>
      </c>
      <c r="F87" s="141">
        <v>0.04</v>
      </c>
      <c r="G87" s="133">
        <f t="shared" si="31"/>
        <v>64.335664335664205</v>
      </c>
      <c r="H87" s="142">
        <f t="shared" si="34"/>
        <v>56292.572616288751</v>
      </c>
    </row>
    <row r="88" spans="1:8" s="132" customFormat="1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145">
        <v>7.0000000000000007E-2</v>
      </c>
      <c r="G88" s="144">
        <f t="shared" si="31"/>
        <v>-368.20330969267161</v>
      </c>
      <c r="H88" s="144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2">
        <f t="shared" si="34"/>
        <v>56019.106148701343</v>
      </c>
    </row>
    <row r="90" spans="1:8" s="132" customFormat="1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145">
        <v>0.01</v>
      </c>
      <c r="G90" s="144">
        <f t="shared" si="31"/>
        <v>-102.94117647058825</v>
      </c>
      <c r="H90" s="144">
        <f t="shared" si="34"/>
        <v>55916.164972230756</v>
      </c>
    </row>
    <row r="91" spans="1:8">
      <c r="A91" s="58" t="s">
        <v>75</v>
      </c>
      <c r="B91" s="64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2">
        <f t="shared" si="34"/>
        <v>55950.089815654552</v>
      </c>
    </row>
    <row r="92" spans="1:8" s="132" customFormat="1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24"/>
        <v>-0.79147982062780264</v>
      </c>
      <c r="F92" s="145">
        <v>0.04</v>
      </c>
      <c r="G92" s="144">
        <f t="shared" si="31"/>
        <v>-1582.9596412556052</v>
      </c>
      <c r="H92" s="144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2">
        <f t="shared" si="34"/>
        <v>54411.811025462775</v>
      </c>
    </row>
    <row r="94" spans="1:8" s="132" customFormat="1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37"/>
        <v>5.9040590405904113E-2</v>
      </c>
      <c r="F94" s="145">
        <v>0.06</v>
      </c>
      <c r="G94" s="144">
        <f t="shared" si="31"/>
        <v>177.12177121771234</v>
      </c>
      <c r="H94" s="144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2">
        <f t="shared" si="34"/>
        <v>54611.197427723739</v>
      </c>
    </row>
    <row r="96" spans="1:8" s="132" customFormat="1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37"/>
        <v>-0.9170403587443946</v>
      </c>
      <c r="F96" s="145">
        <v>0.04</v>
      </c>
      <c r="G96" s="144">
        <f t="shared" si="31"/>
        <v>-1834.0807174887891</v>
      </c>
      <c r="H96" s="144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2">
        <f t="shared" si="34"/>
        <v>52883.10749364509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37"/>
        <v>5.7017543859649272E-2</v>
      </c>
      <c r="F98" s="74">
        <v>0.05</v>
      </c>
      <c r="G98" s="144">
        <f t="shared" si="31"/>
        <v>142.54385964912319</v>
      </c>
      <c r="H98" s="144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2">
        <f t="shared" si="34"/>
        <v>53064.907551641321</v>
      </c>
    </row>
    <row r="100" spans="1:8">
      <c r="A100" s="138" t="s">
        <v>86</v>
      </c>
      <c r="B100" s="138" t="s">
        <v>52</v>
      </c>
      <c r="C100" s="72">
        <v>13.57</v>
      </c>
      <c r="D100" s="72">
        <v>14.21</v>
      </c>
      <c r="E100" s="140">
        <f t="shared" ref="E100:E108" si="39">(D100-C100)/C100</f>
        <v>4.7162859248341973E-2</v>
      </c>
      <c r="F100" s="74">
        <v>0.03</v>
      </c>
      <c r="G100" s="144">
        <f t="shared" si="38"/>
        <v>70.744288872512954</v>
      </c>
      <c r="H100" s="144">
        <f t="shared" si="34"/>
        <v>53135.651840513834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39"/>
        <v>3.3568904593639488E-2</v>
      </c>
      <c r="F101" s="22">
        <v>0.03</v>
      </c>
      <c r="G101" s="133">
        <f t="shared" si="38"/>
        <v>50.353356890459231</v>
      </c>
      <c r="H101" s="133">
        <f t="shared" si="34"/>
        <v>53186.005197404294</v>
      </c>
    </row>
    <row r="102" spans="1:8">
      <c r="A102" s="138" t="s">
        <v>85</v>
      </c>
      <c r="B102" s="139" t="s">
        <v>9</v>
      </c>
      <c r="C102" s="72">
        <v>12.79</v>
      </c>
      <c r="D102" s="72">
        <v>12.95</v>
      </c>
      <c r="E102" s="140">
        <f t="shared" si="39"/>
        <v>1.2509773260359668E-2</v>
      </c>
      <c r="F102" s="74">
        <v>7.0000000000000007E-2</v>
      </c>
      <c r="G102" s="144">
        <f t="shared" si="38"/>
        <v>43.784206411258843</v>
      </c>
      <c r="H102" s="144">
        <f t="shared" si="34"/>
        <v>53229.78940381555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39"/>
        <v>4.0268456375838965E-2</v>
      </c>
      <c r="F103" s="141">
        <v>0.03</v>
      </c>
      <c r="G103" s="142">
        <f t="shared" ref="G103:G104" si="40">MMULT((MMULT(50000,F103)),E103)</f>
        <v>60.402684563758449</v>
      </c>
      <c r="H103" s="133">
        <f t="shared" si="34"/>
        <v>53290.192088379306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39"/>
        <v>1.9230769230769201E-2</v>
      </c>
      <c r="F104" s="145">
        <v>0.03</v>
      </c>
      <c r="G104" s="144">
        <f t="shared" si="40"/>
        <v>28.846153846153801</v>
      </c>
      <c r="H104" s="144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39"/>
        <v>4.8715677590788375E-2</v>
      </c>
      <c r="F105" s="8">
        <v>0.03</v>
      </c>
      <c r="G105" s="133">
        <f>MMULT((MMULT(50000,F105)),E105)</f>
        <v>73.073516386182561</v>
      </c>
      <c r="H105" s="142">
        <f t="shared" si="41"/>
        <v>53392.111758611645</v>
      </c>
    </row>
    <row r="106" spans="1:8">
      <c r="A106" s="159" t="s">
        <v>157</v>
      </c>
      <c r="B106" s="160" t="s">
        <v>15</v>
      </c>
      <c r="C106" s="161">
        <v>56.15</v>
      </c>
      <c r="D106" s="161">
        <v>56.5</v>
      </c>
      <c r="E106" s="162">
        <f t="shared" si="39"/>
        <v>6.2333036509350211E-3</v>
      </c>
      <c r="F106" s="163">
        <v>0.03</v>
      </c>
      <c r="G106" s="164">
        <f>MMULT((MMULT(50000,F106)),E106)</f>
        <v>9.3499554764025312</v>
      </c>
      <c r="H106" s="164">
        <f t="shared" si="41"/>
        <v>53401.461714088051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39"/>
        <v>7.9207920792079153E-2</v>
      </c>
      <c r="F107" s="8">
        <v>0.04</v>
      </c>
      <c r="G107" s="133">
        <f>MMULT((MMULT(50000,F107)),E107)</f>
        <v>158.4158415841583</v>
      </c>
      <c r="H107" s="142">
        <f t="shared" si="41"/>
        <v>53559.87755567221</v>
      </c>
    </row>
    <row r="108" spans="1:8">
      <c r="A108" s="159" t="s">
        <v>54</v>
      </c>
      <c r="B108" s="160" t="s">
        <v>11</v>
      </c>
      <c r="C108" s="161">
        <v>5.97</v>
      </c>
      <c r="D108" s="161">
        <v>5.85</v>
      </c>
      <c r="E108" s="165">
        <f t="shared" si="39"/>
        <v>-2.0100502512562832E-2</v>
      </c>
      <c r="F108" s="163">
        <v>7.0000000000000007E-2</v>
      </c>
      <c r="G108" s="164">
        <f>MMULT((MMULT(50000,F108)),E108)</f>
        <v>-70.351758793969921</v>
      </c>
      <c r="H108" s="164">
        <f t="shared" si="41"/>
        <v>53489.525796878239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42">(D109-C109)/C109</f>
        <v>6.0790273556231055E-3</v>
      </c>
      <c r="F109" s="8">
        <v>0.04</v>
      </c>
      <c r="G109" s="133">
        <f>MMULT((MMULT(50000,F109)),E109)</f>
        <v>12.15805471124621</v>
      </c>
      <c r="H109" s="142">
        <f t="shared" si="41"/>
        <v>53501.683851589485</v>
      </c>
    </row>
    <row r="110" spans="1:8">
      <c r="A110" s="159" t="s">
        <v>88</v>
      </c>
      <c r="B110" s="159" t="s">
        <v>89</v>
      </c>
      <c r="C110" s="161">
        <v>1.133</v>
      </c>
      <c r="D110" s="161">
        <v>1.1930000000000001</v>
      </c>
      <c r="E110" s="162">
        <f t="shared" ref="E110:E116" si="43">(D110-C110)/C110</f>
        <v>5.2956751985878243E-2</v>
      </c>
      <c r="F110" s="166">
        <v>0.04</v>
      </c>
      <c r="G110" s="164">
        <f t="shared" ref="G110" si="44">MMULT((MMULT(50000,F110)),E110)</f>
        <v>105.91350397175648</v>
      </c>
      <c r="H110" s="164">
        <f t="shared" si="41"/>
        <v>53607.597355561244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43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41"/>
        <v>53785.177821709964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43"/>
        <v>0.12251655629139084</v>
      </c>
      <c r="F112" s="54">
        <v>0.04</v>
      </c>
      <c r="G112" s="133">
        <f>MMULT((MMULT(50000,F112)),E112)</f>
        <v>245.03311258278168</v>
      </c>
      <c r="H112" s="142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43"/>
        <v>8.324084350721421E-2</v>
      </c>
      <c r="F113" s="155">
        <v>0.02</v>
      </c>
      <c r="G113" s="133">
        <f>MMULT((MMULT(50000,F113)),E113)</f>
        <v>83.240843507214208</v>
      </c>
      <c r="H113" s="142">
        <f t="shared" ref="H113:H118" si="46">SUM(H112,G113)</f>
        <v>54113.451777799957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43"/>
        <v>5.641025641025646E-2</v>
      </c>
      <c r="F114" s="54">
        <v>0.04</v>
      </c>
      <c r="G114" s="142">
        <f t="shared" ref="G114" si="47">MMULT((MMULT(50000,F114)),E114)</f>
        <v>112.82051282051292</v>
      </c>
      <c r="H114" s="142">
        <f t="shared" si="46"/>
        <v>54226.272290620473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43"/>
        <v>0.13235294117647065</v>
      </c>
      <c r="F115" s="169">
        <v>0.02</v>
      </c>
      <c r="G115" s="168">
        <f>MMULT((MMULT(50000,F115)),E115)</f>
        <v>132.35294117647064</v>
      </c>
      <c r="H115" s="142">
        <f t="shared" si="46"/>
        <v>54358.625231796941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43"/>
        <v>8.6111111111111194E-2</v>
      </c>
      <c r="F116" s="185">
        <v>0.02</v>
      </c>
      <c r="G116" s="142">
        <f t="shared" ref="G116:G118" si="48">MMULT((MMULT(50000,F116)),E116)</f>
        <v>86.1111111111112</v>
      </c>
      <c r="H116" s="142">
        <f t="shared" si="46"/>
        <v>54444.736342908051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49">(D117-C117)/C117</f>
        <v>7.3684210526315852E-2</v>
      </c>
      <c r="F117" s="185">
        <v>0.02</v>
      </c>
      <c r="G117" s="142">
        <f t="shared" si="48"/>
        <v>73.684210526315852</v>
      </c>
      <c r="H117" s="142">
        <f t="shared" si="46"/>
        <v>54518.420553434364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49"/>
        <v>0.10897435897435892</v>
      </c>
      <c r="F118" s="141">
        <v>0.03</v>
      </c>
      <c r="G118" s="142">
        <f t="shared" si="48"/>
        <v>163.46153846153837</v>
      </c>
      <c r="H118" s="142">
        <f t="shared" si="46"/>
        <v>54681.882091895903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49"/>
        <v>7.71456123432977E-3</v>
      </c>
      <c r="F119" s="178">
        <v>0.03</v>
      </c>
      <c r="G119" s="142">
        <f t="shared" ref="G119" si="50">MMULT((MMULT(50000,F119)),E119)</f>
        <v>11.571841851494655</v>
      </c>
      <c r="H119" s="142">
        <f t="shared" ref="H119" si="51">SUM(H118,G119)</f>
        <v>54693.453933747398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49"/>
        <v>4.417670682730928E-2</v>
      </c>
      <c r="F120" s="180">
        <v>0.03</v>
      </c>
      <c r="G120" s="142">
        <f t="shared" ref="G120" si="52">MMULT((MMULT(50000,F120)),E120)</f>
        <v>66.265060240963919</v>
      </c>
      <c r="H120" s="142">
        <f t="shared" ref="H120" si="53">SUM(H119,G120)</f>
        <v>54759.718993988361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49"/>
        <v>-0.21708185053380777</v>
      </c>
      <c r="F121" s="169">
        <v>0.02</v>
      </c>
      <c r="G121" s="142">
        <f t="shared" ref="G121" si="54">MMULT((MMULT(50000,F121)),E121)</f>
        <v>-217.08185053380777</v>
      </c>
      <c r="H121" s="142">
        <f t="shared" ref="H121" si="55">SUM(H120,G121)</f>
        <v>54542.637143454551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49"/>
        <v>8.9166666666666686E-2</v>
      </c>
      <c r="F122" s="169">
        <v>0.02</v>
      </c>
      <c r="G122" s="142">
        <f t="shared" ref="G122" si="56">MMULT((MMULT(50000,F122)),E122)</f>
        <v>89.166666666666686</v>
      </c>
      <c r="H122" s="142">
        <f t="shared" ref="H122" si="57">SUM(H121,G122)</f>
        <v>54631.803810121215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58">(D123-C123)/C123</f>
        <v>0.37185185185185182</v>
      </c>
      <c r="F123" s="178">
        <v>0.03</v>
      </c>
      <c r="G123" s="142">
        <f t="shared" ref="G123" si="59">MMULT((MMULT(50000,F123)),E123)</f>
        <v>557.77777777777771</v>
      </c>
      <c r="H123" s="142">
        <f t="shared" ref="H123" si="60">SUM(H122,G123)</f>
        <v>55189.581587898996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61">(D124-C124)/C124</f>
        <v>-0.22153209109730854</v>
      </c>
      <c r="F124" s="178">
        <v>0.03</v>
      </c>
      <c r="G124" s="142">
        <f t="shared" ref="G124" si="62">MMULT((MMULT(50000,F124)),E124)</f>
        <v>-332.29813664596281</v>
      </c>
      <c r="H124" s="142">
        <f t="shared" ref="H124" si="63">SUM(H123,G124)</f>
        <v>54857.283451253032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61"/>
        <v>3.0110935023771854E-2</v>
      </c>
      <c r="F125" s="180">
        <v>0.03</v>
      </c>
      <c r="G125" s="142">
        <f t="shared" ref="G125" si="64">MMULT((MMULT(50000,F125)),E125)</f>
        <v>45.166402535657781</v>
      </c>
      <c r="H125" s="142">
        <f t="shared" ref="H125" si="65">SUM(H124,G125)</f>
        <v>54902.44985378869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61"/>
        <v>6.4285714285714307E-2</v>
      </c>
      <c r="F126" s="180">
        <v>0.03</v>
      </c>
      <c r="G126" s="142">
        <f t="shared" ref="G126:G127" si="66">MMULT((MMULT(50000,F126)),E126)</f>
        <v>96.428571428571459</v>
      </c>
      <c r="H126" s="142">
        <f t="shared" ref="H126:H128" si="67">SUM(H125,G126)</f>
        <v>54998.878425217263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61"/>
        <v>3.3965244865718891E-2</v>
      </c>
      <c r="F127" s="187">
        <v>1.4999999999999999E-2</v>
      </c>
      <c r="G127" s="142">
        <f t="shared" si="66"/>
        <v>25.473933649289169</v>
      </c>
      <c r="H127" s="142">
        <f t="shared" si="67"/>
        <v>55024.352358866548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61"/>
        <v>9.765625E-2</v>
      </c>
      <c r="F128" s="187">
        <v>1.4999999999999999E-2</v>
      </c>
      <c r="G128" s="168">
        <f>MMULT((MMULT(50000,F128)),E128)</f>
        <v>73.2421875</v>
      </c>
      <c r="H128" s="142">
        <f t="shared" si="67"/>
        <v>55097.594546366548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61"/>
        <v>-0.3184031158714703</v>
      </c>
      <c r="F129" s="178">
        <v>0.04</v>
      </c>
      <c r="G129" s="168">
        <f t="shared" ref="G129:G132" si="68">MMULT((MMULT(50000,F129)),E129)</f>
        <v>-636.80623174294055</v>
      </c>
      <c r="H129" s="142">
        <f t="shared" ref="H129:H132" si="69">SUM(H128,G129)</f>
        <v>54460.788314623605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61"/>
        <v>-0.19540229885057475</v>
      </c>
      <c r="F130" s="178">
        <v>0.02</v>
      </c>
      <c r="G130" s="168">
        <f t="shared" si="68"/>
        <v>-195.40229885057474</v>
      </c>
      <c r="H130" s="142">
        <f t="shared" si="69"/>
        <v>54265.386015773031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61"/>
        <v>8.6419753086419887E-2</v>
      </c>
      <c r="F131" s="190">
        <v>1.4999999999999999E-2</v>
      </c>
      <c r="G131" s="168">
        <f t="shared" si="68"/>
        <v>64.814814814814909</v>
      </c>
      <c r="H131" s="142">
        <f t="shared" si="69"/>
        <v>54330.200830587848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61"/>
        <v>0.11383108935128515</v>
      </c>
      <c r="F132" s="180">
        <v>0.02</v>
      </c>
      <c r="G132" s="168">
        <f t="shared" si="68"/>
        <v>113.83108935128514</v>
      </c>
      <c r="H132" s="142">
        <f t="shared" si="69"/>
        <v>54444.031919939131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0.03</v>
      </c>
      <c r="G133" s="168">
        <f t="shared" ref="G133:G134" si="70">MMULT((MMULT(50000,F133)),E133)</f>
        <v>-185.06493506493501</v>
      </c>
      <c r="H133" s="142">
        <f t="shared" ref="H133:H134" si="71">SUM(H132,G133)</f>
        <v>54258.966984874198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0.02</v>
      </c>
      <c r="G134" s="168">
        <f t="shared" si="70"/>
        <v>243.56435643564356</v>
      </c>
      <c r="H134" s="142">
        <f t="shared" si="71"/>
        <v>54502.531341309841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1.4999999999999999E-2</v>
      </c>
      <c r="G135" s="168">
        <f t="shared" ref="G135:G137" si="72">MMULT((MMULT(50000,F135)),E135)</f>
        <v>74.157303370786479</v>
      </c>
      <c r="H135" s="142">
        <f t="shared" ref="H135:H137" si="73">SUM(H134,G135)</f>
        <v>54576.688644680631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74">(D136-C136)/C136</f>
        <v>1.9693654266958391E-2</v>
      </c>
      <c r="F136" s="178">
        <v>7.0000000000000007E-2</v>
      </c>
      <c r="G136" s="168">
        <f t="shared" si="72"/>
        <v>68.927789934354379</v>
      </c>
      <c r="H136" s="142">
        <f t="shared" si="73"/>
        <v>54645.616434614989</v>
      </c>
    </row>
    <row r="137" spans="1:8">
      <c r="A137" s="171" t="s">
        <v>176</v>
      </c>
      <c r="B137" s="172" t="s">
        <v>128</v>
      </c>
      <c r="C137" s="176">
        <v>6.98</v>
      </c>
      <c r="D137" s="176">
        <v>7.05</v>
      </c>
      <c r="E137" s="134">
        <f t="shared" ref="E137:E142" si="75">(D137-C137)/C137</f>
        <v>1.0028653295128852E-2</v>
      </c>
      <c r="F137" s="180">
        <v>0.02</v>
      </c>
      <c r="G137" s="142">
        <f t="shared" si="72"/>
        <v>10.028653295128851</v>
      </c>
      <c r="H137" s="142">
        <f t="shared" si="73"/>
        <v>54655.645087910118</v>
      </c>
    </row>
    <row r="138" spans="1:8">
      <c r="A138" s="171" t="s">
        <v>85</v>
      </c>
      <c r="B138" s="172" t="s">
        <v>9</v>
      </c>
      <c r="C138" s="176">
        <v>12.115</v>
      </c>
      <c r="D138" s="176">
        <v>10</v>
      </c>
      <c r="E138" s="174">
        <f t="shared" si="75"/>
        <v>-0.17457697069748249</v>
      </c>
      <c r="F138" s="180">
        <v>0.04</v>
      </c>
      <c r="G138" s="142">
        <f t="shared" ref="G138:G140" si="76">MMULT((MMULT(50000,F138)),E138)</f>
        <v>-349.15394139496499</v>
      </c>
      <c r="H138" s="142">
        <f t="shared" ref="H138:H143" si="77">SUM(H137,G138)</f>
        <v>54306.491146515153</v>
      </c>
    </row>
    <row r="139" spans="1:8">
      <c r="A139" s="171" t="s">
        <v>184</v>
      </c>
      <c r="B139" s="172" t="s">
        <v>36</v>
      </c>
      <c r="C139" s="179">
        <v>0.47</v>
      </c>
      <c r="D139" s="176">
        <v>0.44</v>
      </c>
      <c r="E139" s="174">
        <f t="shared" si="75"/>
        <v>-6.3829787234042493E-2</v>
      </c>
      <c r="F139" s="180">
        <v>0.05</v>
      </c>
      <c r="G139" s="142">
        <f t="shared" si="76"/>
        <v>-159.57446808510622</v>
      </c>
      <c r="H139" s="142">
        <f t="shared" si="77"/>
        <v>54146.916678430047</v>
      </c>
    </row>
    <row r="140" spans="1:8">
      <c r="A140" s="171" t="s">
        <v>75</v>
      </c>
      <c r="B140" s="172" t="s">
        <v>76</v>
      </c>
      <c r="C140" s="179">
        <v>1.9</v>
      </c>
      <c r="D140" s="176">
        <v>2.0499999999999998</v>
      </c>
      <c r="E140" s="152">
        <f t="shared" si="75"/>
        <v>7.8947368421052586E-2</v>
      </c>
      <c r="F140" s="187">
        <v>2.5000000000000001E-2</v>
      </c>
      <c r="G140" s="142">
        <f t="shared" si="76"/>
        <v>98.684210526315738</v>
      </c>
      <c r="H140" s="142">
        <f t="shared" si="77"/>
        <v>54245.60088895636</v>
      </c>
    </row>
    <row r="141" spans="1:8">
      <c r="A141" s="136" t="s">
        <v>44</v>
      </c>
      <c r="B141" s="33" t="s">
        <v>53</v>
      </c>
      <c r="C141" s="46">
        <v>12.47</v>
      </c>
      <c r="D141" s="19">
        <v>13.6</v>
      </c>
      <c r="E141" s="134">
        <f t="shared" si="75"/>
        <v>9.0617481956695986E-2</v>
      </c>
      <c r="F141" s="54">
        <v>0.02</v>
      </c>
      <c r="G141" s="168">
        <f>MMULT((MMULT(50000,F141)),E141)</f>
        <v>90.617481956695983</v>
      </c>
      <c r="H141" s="168">
        <f t="shared" si="77"/>
        <v>54336.218370913055</v>
      </c>
    </row>
    <row r="142" spans="1:8">
      <c r="A142" s="171" t="s">
        <v>85</v>
      </c>
      <c r="B142" s="172" t="s">
        <v>9</v>
      </c>
      <c r="C142" s="179">
        <v>10.17</v>
      </c>
      <c r="D142" s="179">
        <v>10.9</v>
      </c>
      <c r="E142" s="152">
        <f t="shared" si="75"/>
        <v>7.1779744346116073E-2</v>
      </c>
      <c r="F142" s="187">
        <v>2.5000000000000001E-2</v>
      </c>
      <c r="G142" s="168">
        <f t="shared" ref="G142:G143" si="78">MMULT((MMULT(50000,F142)),E142)</f>
        <v>89.724680432645087</v>
      </c>
      <c r="H142" s="168">
        <f t="shared" si="77"/>
        <v>54425.943051345697</v>
      </c>
    </row>
    <row r="143" spans="1:8">
      <c r="A143" s="171" t="s">
        <v>173</v>
      </c>
      <c r="B143" s="172" t="s">
        <v>171</v>
      </c>
      <c r="C143" s="176">
        <v>4.07</v>
      </c>
      <c r="D143" s="176">
        <v>4.47</v>
      </c>
      <c r="E143" s="134">
        <f>(D143-C143)/C143</f>
        <v>9.8280098280098135E-2</v>
      </c>
      <c r="F143" s="180">
        <v>0.02</v>
      </c>
      <c r="G143" s="142">
        <f t="shared" si="78"/>
        <v>98.28009828009813</v>
      </c>
      <c r="H143" s="142">
        <f t="shared" si="77"/>
        <v>54524.223149625795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</hyperlinks>
  <pageMargins left="0.7" right="0.7" top="0.75" bottom="0.75" header="0.3" footer="0.3"/>
  <pageSetup paperSize="9" orientation="portrait" horizontalDpi="360" verticalDpi="360" r:id="rId247"/>
  <drawing r:id="rId2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tabSelected="1" topLeftCell="A145" workbookViewId="0">
      <selection activeCell="J158" sqref="J158"/>
    </sheetView>
  </sheetViews>
  <sheetFormatPr defaultRowHeight="15"/>
  <cols>
    <col min="1" max="1" width="18.140625" style="132" customWidth="1"/>
    <col min="2" max="2" width="28.28515625" style="132" customWidth="1"/>
    <col min="3" max="9" width="9.140625" style="132"/>
    <col min="10" max="10" width="16.42578125" style="132" customWidth="1"/>
    <col min="11" max="16384" width="9.140625" style="132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3">
        <v>50000</v>
      </c>
      <c r="H2" s="133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4">
        <f>(D3-C3)/C3</f>
        <v>9.259259259259256E-2</v>
      </c>
      <c r="F3" s="22">
        <v>0.04</v>
      </c>
      <c r="G3" s="133">
        <f t="shared" ref="G3:G34" si="0">MMULT((MMULT(50000,F3)),E3)</f>
        <v>185.18518518518511</v>
      </c>
      <c r="H3" s="133">
        <f>SUM(H2,G3)</f>
        <v>50185.185185185182</v>
      </c>
    </row>
    <row r="4" spans="1:8">
      <c r="A4" s="99" t="s">
        <v>91</v>
      </c>
      <c r="B4" s="100" t="s">
        <v>92</v>
      </c>
      <c r="C4" s="143">
        <v>0.24</v>
      </c>
      <c r="D4" s="143">
        <v>0.28799999999999998</v>
      </c>
      <c r="E4" s="140">
        <f t="shared" ref="E4:E20" si="1">(D4-C4)/C4</f>
        <v>0.19999999999999996</v>
      </c>
      <c r="F4" s="22">
        <v>0.04</v>
      </c>
      <c r="G4" s="144">
        <f t="shared" si="0"/>
        <v>399.99999999999989</v>
      </c>
      <c r="H4" s="144">
        <f t="shared" ref="H4:H66" si="2">SUM(H3,G4)</f>
        <v>50585.185185185182</v>
      </c>
    </row>
    <row r="5" spans="1:8">
      <c r="A5" s="136" t="s">
        <v>33</v>
      </c>
      <c r="B5" s="24" t="s">
        <v>34</v>
      </c>
      <c r="C5" s="25">
        <v>2.855</v>
      </c>
      <c r="D5" s="137">
        <v>3.41</v>
      </c>
      <c r="E5" s="134">
        <f t="shared" si="1"/>
        <v>0.19439579684763578</v>
      </c>
      <c r="F5" s="22">
        <v>0.04</v>
      </c>
      <c r="G5" s="142">
        <f t="shared" si="0"/>
        <v>388.79159369527156</v>
      </c>
      <c r="H5" s="142">
        <f t="shared" si="2"/>
        <v>50973.976778880453</v>
      </c>
    </row>
    <row r="6" spans="1:8">
      <c r="A6" s="104" t="s">
        <v>93</v>
      </c>
      <c r="B6" s="144" t="s">
        <v>94</v>
      </c>
      <c r="C6" s="143">
        <v>5</v>
      </c>
      <c r="D6" s="143">
        <v>5.73</v>
      </c>
      <c r="E6" s="140">
        <f t="shared" si="1"/>
        <v>0.14600000000000007</v>
      </c>
      <c r="F6" s="22">
        <v>0.04</v>
      </c>
      <c r="G6" s="144">
        <f t="shared" si="0"/>
        <v>292.00000000000017</v>
      </c>
      <c r="H6" s="144">
        <f t="shared" si="2"/>
        <v>51265.976778880453</v>
      </c>
    </row>
    <row r="7" spans="1:8">
      <c r="A7" s="136" t="s">
        <v>40</v>
      </c>
      <c r="B7" s="24" t="s">
        <v>41</v>
      </c>
      <c r="C7" s="27">
        <v>1.1519999999999999</v>
      </c>
      <c r="D7" s="137">
        <v>1.331</v>
      </c>
      <c r="E7" s="134">
        <f t="shared" si="1"/>
        <v>0.1553819444444445</v>
      </c>
      <c r="F7" s="22">
        <v>0.04</v>
      </c>
      <c r="G7" s="142">
        <f t="shared" si="0"/>
        <v>310.76388888888903</v>
      </c>
      <c r="H7" s="142">
        <f t="shared" si="2"/>
        <v>51576.740667769343</v>
      </c>
    </row>
    <row r="8" spans="1:8">
      <c r="A8" s="104" t="s">
        <v>95</v>
      </c>
      <c r="B8" s="144" t="s">
        <v>96</v>
      </c>
      <c r="C8" s="143">
        <v>4.5999999999999996</v>
      </c>
      <c r="D8" s="143">
        <v>4.91</v>
      </c>
      <c r="E8" s="140">
        <f t="shared" si="1"/>
        <v>6.7391304347826197E-2</v>
      </c>
      <c r="F8" s="22">
        <v>0.04</v>
      </c>
      <c r="G8" s="144">
        <f t="shared" si="0"/>
        <v>134.78260869565239</v>
      </c>
      <c r="H8" s="144">
        <f t="shared" si="2"/>
        <v>51711.523276464999</v>
      </c>
    </row>
    <row r="9" spans="1:8">
      <c r="A9" s="136" t="s">
        <v>42</v>
      </c>
      <c r="B9" s="24" t="s">
        <v>43</v>
      </c>
      <c r="C9" s="25">
        <v>5.84</v>
      </c>
      <c r="D9" s="137">
        <v>7.45</v>
      </c>
      <c r="E9" s="134">
        <f t="shared" si="1"/>
        <v>0.27568493150684936</v>
      </c>
      <c r="F9" s="22">
        <v>0.04</v>
      </c>
      <c r="G9" s="142">
        <f t="shared" si="0"/>
        <v>551.3698630136987</v>
      </c>
      <c r="H9" s="142">
        <f t="shared" si="2"/>
        <v>52262.8931394787</v>
      </c>
    </row>
    <row r="10" spans="1:8">
      <c r="A10" s="104" t="s">
        <v>97</v>
      </c>
      <c r="B10" s="144" t="s">
        <v>98</v>
      </c>
      <c r="C10" s="143">
        <v>1.47</v>
      </c>
      <c r="D10" s="143">
        <v>1.446</v>
      </c>
      <c r="E10" s="146">
        <f t="shared" si="1"/>
        <v>-1.6326530612244913E-2</v>
      </c>
      <c r="F10" s="22">
        <v>0.04</v>
      </c>
      <c r="G10" s="144">
        <f t="shared" si="0"/>
        <v>-32.653061224489825</v>
      </c>
      <c r="H10" s="144">
        <f t="shared" si="2"/>
        <v>52230.24007825421</v>
      </c>
    </row>
    <row r="11" spans="1:8">
      <c r="A11" s="136" t="s">
        <v>44</v>
      </c>
      <c r="B11" s="24" t="s">
        <v>45</v>
      </c>
      <c r="C11" s="137">
        <v>18.239999999999998</v>
      </c>
      <c r="D11" s="19">
        <v>19.62</v>
      </c>
      <c r="E11" s="134">
        <f t="shared" si="1"/>
        <v>7.5657894736842257E-2</v>
      </c>
      <c r="F11" s="22">
        <v>0.04</v>
      </c>
      <c r="G11" s="142">
        <f t="shared" si="0"/>
        <v>151.3157894736845</v>
      </c>
      <c r="H11" s="142">
        <f t="shared" si="2"/>
        <v>52381.555867727897</v>
      </c>
    </row>
    <row r="12" spans="1:8">
      <c r="A12" s="138" t="s">
        <v>99</v>
      </c>
      <c r="B12" s="144" t="s">
        <v>100</v>
      </c>
      <c r="C12" s="147">
        <v>0.2074</v>
      </c>
      <c r="D12" s="143">
        <v>0.21199999999999999</v>
      </c>
      <c r="E12" s="140">
        <f>(D12-C12)/C12</f>
        <v>2.2179363548698133E-2</v>
      </c>
      <c r="F12" s="22">
        <v>0.04</v>
      </c>
      <c r="G12" s="144">
        <f t="shared" si="0"/>
        <v>44.358727097396262</v>
      </c>
      <c r="H12" s="144">
        <f t="shared" si="2"/>
        <v>52425.914594825292</v>
      </c>
    </row>
    <row r="13" spans="1:8">
      <c r="A13" s="136" t="s">
        <v>40</v>
      </c>
      <c r="B13" s="24" t="s">
        <v>41</v>
      </c>
      <c r="C13" s="25">
        <v>1.02</v>
      </c>
      <c r="D13" s="137">
        <v>1.411</v>
      </c>
      <c r="E13" s="134">
        <f t="shared" si="1"/>
        <v>0.38333333333333336</v>
      </c>
      <c r="F13" s="22">
        <v>0.04</v>
      </c>
      <c r="G13" s="142">
        <f t="shared" si="0"/>
        <v>766.66666666666674</v>
      </c>
      <c r="H13" s="142">
        <f t="shared" si="2"/>
        <v>53192.581261491956</v>
      </c>
    </row>
    <row r="14" spans="1:8">
      <c r="A14" s="108" t="s">
        <v>101</v>
      </c>
      <c r="B14" s="144" t="s">
        <v>102</v>
      </c>
      <c r="C14" s="143">
        <v>13.1</v>
      </c>
      <c r="D14" s="143">
        <v>11.44</v>
      </c>
      <c r="E14" s="146">
        <f>(D14-C14)/C14</f>
        <v>-0.12671755725190842</v>
      </c>
      <c r="F14" s="22">
        <v>0.04</v>
      </c>
      <c r="G14" s="144">
        <f t="shared" si="0"/>
        <v>-253.43511450381683</v>
      </c>
      <c r="H14" s="144">
        <f t="shared" si="2"/>
        <v>52939.14614698814</v>
      </c>
    </row>
    <row r="15" spans="1:8">
      <c r="A15" s="136" t="s">
        <v>46</v>
      </c>
      <c r="B15" s="30" t="s">
        <v>47</v>
      </c>
      <c r="C15" s="30">
        <v>2.3849999999999998</v>
      </c>
      <c r="D15" s="19">
        <v>2.72</v>
      </c>
      <c r="E15" s="134">
        <f t="shared" si="1"/>
        <v>0.14046121593291422</v>
      </c>
      <c r="F15" s="22">
        <v>0.04</v>
      </c>
      <c r="G15" s="142">
        <f t="shared" si="0"/>
        <v>280.92243186582846</v>
      </c>
      <c r="H15" s="142">
        <f t="shared" si="2"/>
        <v>53220.06857885397</v>
      </c>
    </row>
    <row r="16" spans="1:8">
      <c r="A16" s="109" t="s">
        <v>103</v>
      </c>
      <c r="B16" s="110" t="s">
        <v>104</v>
      </c>
      <c r="C16" s="147">
        <v>2.2000000000000002</v>
      </c>
      <c r="D16" s="143">
        <v>2.1749999999999998</v>
      </c>
      <c r="E16" s="146">
        <f>(D16-C16)/C16</f>
        <v>-1.1363636363636524E-2</v>
      </c>
      <c r="F16" s="22">
        <v>0.04</v>
      </c>
      <c r="G16" s="144">
        <f t="shared" si="0"/>
        <v>-22.727272727273046</v>
      </c>
      <c r="H16" s="144">
        <f t="shared" si="2"/>
        <v>53197.341306126698</v>
      </c>
    </row>
    <row r="17" spans="1:8">
      <c r="A17" s="136" t="s">
        <v>16</v>
      </c>
      <c r="B17" s="24" t="s">
        <v>17</v>
      </c>
      <c r="C17" s="137">
        <v>4.76</v>
      </c>
      <c r="D17" s="19">
        <v>5.17</v>
      </c>
      <c r="E17" s="134">
        <f t="shared" si="1"/>
        <v>8.6134453781512632E-2</v>
      </c>
      <c r="F17" s="22">
        <v>0.04</v>
      </c>
      <c r="G17" s="133">
        <f t="shared" si="0"/>
        <v>172.26890756302527</v>
      </c>
      <c r="H17" s="142">
        <f t="shared" si="2"/>
        <v>53369.610213689724</v>
      </c>
    </row>
    <row r="18" spans="1:8">
      <c r="A18" s="138" t="s">
        <v>105</v>
      </c>
      <c r="B18" s="138" t="s">
        <v>106</v>
      </c>
      <c r="C18" s="147">
        <v>0.09</v>
      </c>
      <c r="D18" s="143">
        <v>0.14000000000000001</v>
      </c>
      <c r="E18" s="140">
        <f t="shared" si="1"/>
        <v>0.5555555555555558</v>
      </c>
      <c r="F18" s="22">
        <v>0.04</v>
      </c>
      <c r="G18" s="144">
        <f t="shared" si="0"/>
        <v>1111.1111111111115</v>
      </c>
      <c r="H18" s="144">
        <f t="shared" si="2"/>
        <v>54480.721324800834</v>
      </c>
    </row>
    <row r="19" spans="1:8">
      <c r="A19" s="136" t="s">
        <v>48</v>
      </c>
      <c r="B19" s="24" t="s">
        <v>49</v>
      </c>
      <c r="C19" s="137">
        <v>0.78500000000000003</v>
      </c>
      <c r="D19" s="19">
        <v>0.94499999999999995</v>
      </c>
      <c r="E19" s="134">
        <f t="shared" si="1"/>
        <v>0.20382165605095531</v>
      </c>
      <c r="F19" s="22">
        <v>0.04</v>
      </c>
      <c r="G19" s="133">
        <f t="shared" si="0"/>
        <v>407.64331210191062</v>
      </c>
      <c r="H19" s="142">
        <f t="shared" si="2"/>
        <v>54888.364636902741</v>
      </c>
    </row>
    <row r="20" spans="1:8">
      <c r="A20" s="138" t="s">
        <v>107</v>
      </c>
      <c r="B20" s="138" t="s">
        <v>108</v>
      </c>
      <c r="C20" s="147">
        <v>4.58</v>
      </c>
      <c r="D20" s="143">
        <v>4.84</v>
      </c>
      <c r="E20" s="140">
        <f t="shared" si="1"/>
        <v>5.6768558951965017E-2</v>
      </c>
      <c r="F20" s="22">
        <v>0.04</v>
      </c>
      <c r="G20" s="144">
        <f t="shared" si="0"/>
        <v>113.53711790393004</v>
      </c>
      <c r="H20" s="144">
        <f t="shared" si="2"/>
        <v>55001.901754806669</v>
      </c>
    </row>
    <row r="21" spans="1:8">
      <c r="A21" s="136" t="s">
        <v>50</v>
      </c>
      <c r="B21" s="24" t="s">
        <v>51</v>
      </c>
      <c r="C21" s="19">
        <v>1.7949999999999999</v>
      </c>
      <c r="D21" s="19">
        <v>2.0699999999999998</v>
      </c>
      <c r="E21" s="134">
        <f>(D21-C21)/C21</f>
        <v>0.15320334261838436</v>
      </c>
      <c r="F21" s="22">
        <v>0.04</v>
      </c>
      <c r="G21" s="142">
        <f t="shared" si="0"/>
        <v>306.40668523676874</v>
      </c>
      <c r="H21" s="142">
        <f t="shared" si="2"/>
        <v>55308.308440043438</v>
      </c>
    </row>
    <row r="22" spans="1:8">
      <c r="A22" s="138" t="s">
        <v>105</v>
      </c>
      <c r="B22" s="138" t="s">
        <v>106</v>
      </c>
      <c r="C22" s="143">
        <v>0.1</v>
      </c>
      <c r="D22" s="143">
        <v>0.107</v>
      </c>
      <c r="E22" s="140">
        <f t="shared" ref="E22:E36" si="3">(D22-C22)/C22</f>
        <v>6.9999999999999923E-2</v>
      </c>
      <c r="F22" s="22">
        <v>0.04</v>
      </c>
      <c r="G22" s="144">
        <f t="shared" si="0"/>
        <v>139.99999999999986</v>
      </c>
      <c r="H22" s="144">
        <f t="shared" si="2"/>
        <v>55448.308440043438</v>
      </c>
    </row>
    <row r="23" spans="1:8">
      <c r="A23" s="136" t="s">
        <v>33</v>
      </c>
      <c r="B23" s="24" t="s">
        <v>34</v>
      </c>
      <c r="C23" s="25">
        <v>2.855</v>
      </c>
      <c r="D23" s="137">
        <v>3.8</v>
      </c>
      <c r="E23" s="134">
        <f t="shared" si="3"/>
        <v>0.33099824868651484</v>
      </c>
      <c r="F23" s="22">
        <v>0.04</v>
      </c>
      <c r="G23" s="142">
        <f t="shared" si="0"/>
        <v>661.99649737302968</v>
      </c>
      <c r="H23" s="142">
        <f t="shared" si="2"/>
        <v>56110.304937416469</v>
      </c>
    </row>
    <row r="24" spans="1:8">
      <c r="A24" s="138" t="s">
        <v>105</v>
      </c>
      <c r="B24" s="138" t="s">
        <v>106</v>
      </c>
      <c r="C24" s="143">
        <v>0.1</v>
      </c>
      <c r="D24" s="143">
        <v>7.4999999999999997E-2</v>
      </c>
      <c r="E24" s="146">
        <f t="shared" si="3"/>
        <v>-0.25000000000000006</v>
      </c>
      <c r="F24" s="22">
        <v>0.04</v>
      </c>
      <c r="G24" s="144">
        <f t="shared" si="0"/>
        <v>-500.00000000000011</v>
      </c>
      <c r="H24" s="144">
        <f t="shared" si="2"/>
        <v>55610.304937416469</v>
      </c>
    </row>
    <row r="25" spans="1:8">
      <c r="A25" s="136" t="s">
        <v>22</v>
      </c>
      <c r="B25" s="24" t="s">
        <v>23</v>
      </c>
      <c r="C25" s="19">
        <v>0.73699999999999999</v>
      </c>
      <c r="D25" s="19">
        <v>0.85</v>
      </c>
      <c r="E25" s="134">
        <f t="shared" si="3"/>
        <v>0.15332428765264586</v>
      </c>
      <c r="F25" s="22">
        <v>0.04</v>
      </c>
      <c r="G25" s="142">
        <f t="shared" si="0"/>
        <v>306.64857530529173</v>
      </c>
      <c r="H25" s="142">
        <f t="shared" si="2"/>
        <v>55916.95351272176</v>
      </c>
    </row>
    <row r="26" spans="1:8">
      <c r="A26" s="111" t="s">
        <v>109</v>
      </c>
      <c r="B26" s="138" t="s">
        <v>110</v>
      </c>
      <c r="C26" s="143">
        <v>1.0900000000000001</v>
      </c>
      <c r="D26" s="143">
        <v>1.206</v>
      </c>
      <c r="E26" s="140">
        <f t="shared" si="3"/>
        <v>0.10642201834862373</v>
      </c>
      <c r="F26" s="22">
        <v>0.04</v>
      </c>
      <c r="G26" s="144">
        <f t="shared" si="0"/>
        <v>212.84403669724747</v>
      </c>
      <c r="H26" s="14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7">
        <v>0.129</v>
      </c>
      <c r="E27" s="134">
        <f t="shared" si="3"/>
        <v>7.5000000000000067E-2</v>
      </c>
      <c r="F27" s="22">
        <v>0.04</v>
      </c>
      <c r="G27" s="142">
        <f t="shared" si="0"/>
        <v>150.00000000000014</v>
      </c>
      <c r="H27" s="142">
        <f t="shared" si="2"/>
        <v>56279.79754941901</v>
      </c>
    </row>
    <row r="28" spans="1:8">
      <c r="A28" s="111" t="s">
        <v>111</v>
      </c>
      <c r="B28" s="138" t="s">
        <v>112</v>
      </c>
      <c r="C28" s="143">
        <v>4.47</v>
      </c>
      <c r="D28" s="143">
        <v>4.08</v>
      </c>
      <c r="E28" s="146">
        <f t="shared" si="3"/>
        <v>-8.7248322147650936E-2</v>
      </c>
      <c r="F28" s="22">
        <v>0.04</v>
      </c>
      <c r="G28" s="144">
        <f t="shared" si="0"/>
        <v>-174.49664429530188</v>
      </c>
      <c r="H28" s="14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3"/>
        <v>-0.35182784547575835</v>
      </c>
      <c r="F29" s="22">
        <v>0.04</v>
      </c>
      <c r="G29" s="142">
        <f t="shared" si="0"/>
        <v>-703.6556909515167</v>
      </c>
      <c r="H29" s="142">
        <f t="shared" si="2"/>
        <v>55401.645214172189</v>
      </c>
    </row>
    <row r="30" spans="1:8">
      <c r="A30" s="138" t="s">
        <v>113</v>
      </c>
      <c r="B30" s="138" t="s">
        <v>114</v>
      </c>
      <c r="C30" s="143">
        <v>1.26</v>
      </c>
      <c r="D30" s="143">
        <v>1.421</v>
      </c>
      <c r="E30" s="140">
        <f t="shared" si="3"/>
        <v>0.1277777777777778</v>
      </c>
      <c r="F30" s="22">
        <v>0.04</v>
      </c>
      <c r="G30" s="144">
        <f t="shared" si="0"/>
        <v>255.5555555555556</v>
      </c>
      <c r="H30" s="144">
        <f t="shared" si="2"/>
        <v>55657.200769727744</v>
      </c>
    </row>
    <row r="31" spans="1:8">
      <c r="A31" s="136" t="s">
        <v>10</v>
      </c>
      <c r="B31" s="33" t="s">
        <v>11</v>
      </c>
      <c r="C31" s="19">
        <v>4.71</v>
      </c>
      <c r="D31" s="19">
        <v>4.78</v>
      </c>
      <c r="E31" s="134">
        <f t="shared" si="3"/>
        <v>1.486199575371556E-2</v>
      </c>
      <c r="F31" s="22">
        <v>0.04</v>
      </c>
      <c r="G31" s="142">
        <f t="shared" si="0"/>
        <v>29.723991507431119</v>
      </c>
      <c r="H31" s="142">
        <f t="shared" si="2"/>
        <v>55686.924761235176</v>
      </c>
    </row>
    <row r="32" spans="1:8">
      <c r="A32" s="138" t="s">
        <v>115</v>
      </c>
      <c r="B32" s="138" t="s">
        <v>108</v>
      </c>
      <c r="C32" s="147">
        <v>6.32</v>
      </c>
      <c r="D32" s="143">
        <v>6.75</v>
      </c>
      <c r="E32" s="140">
        <f t="shared" si="3"/>
        <v>6.803797468354425E-2</v>
      </c>
      <c r="F32" s="22">
        <v>0.04</v>
      </c>
      <c r="G32" s="144">
        <f t="shared" si="0"/>
        <v>136.0759493670885</v>
      </c>
      <c r="H32" s="144">
        <f t="shared" si="2"/>
        <v>55823.000710602268</v>
      </c>
    </row>
    <row r="33" spans="1:8">
      <c r="A33" s="136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3"/>
        <v>-2.6702269692923896E-2</v>
      </c>
      <c r="F33" s="22">
        <v>0.04</v>
      </c>
      <c r="G33" s="133">
        <f t="shared" si="0"/>
        <v>-53.404539385847791</v>
      </c>
      <c r="H33" s="142">
        <f t="shared" si="2"/>
        <v>55769.596171216421</v>
      </c>
    </row>
    <row r="34" spans="1:8">
      <c r="A34" s="111" t="s">
        <v>116</v>
      </c>
      <c r="B34" s="138" t="s">
        <v>117</v>
      </c>
      <c r="C34" s="143">
        <v>5.87</v>
      </c>
      <c r="D34" s="143">
        <v>5.84</v>
      </c>
      <c r="E34" s="146">
        <f t="shared" si="3"/>
        <v>-5.1107325383305362E-3</v>
      </c>
      <c r="F34" s="22">
        <v>0.04</v>
      </c>
      <c r="G34" s="144">
        <f t="shared" si="0"/>
        <v>-10.221465076661072</v>
      </c>
      <c r="H34" s="14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7">
        <v>0.21</v>
      </c>
      <c r="E35" s="34">
        <f t="shared" si="3"/>
        <v>-0.20454545454545461</v>
      </c>
      <c r="F35" s="22">
        <v>0.04</v>
      </c>
      <c r="G35" s="133">
        <f t="shared" ref="G35:G66" si="4">MMULT((MMULT(50000,F35)),E35)</f>
        <v>-409.09090909090924</v>
      </c>
      <c r="H35" s="142">
        <f t="shared" si="2"/>
        <v>55350.283797048847</v>
      </c>
    </row>
    <row r="36" spans="1:8">
      <c r="A36" s="138" t="s">
        <v>118</v>
      </c>
      <c r="B36" s="138" t="s">
        <v>119</v>
      </c>
      <c r="C36" s="143">
        <v>2</v>
      </c>
      <c r="D36" s="143">
        <v>2.13</v>
      </c>
      <c r="E36" s="140">
        <f t="shared" si="3"/>
        <v>6.4999999999999947E-2</v>
      </c>
      <c r="F36" s="22">
        <v>0.04</v>
      </c>
      <c r="G36" s="144">
        <f t="shared" si="4"/>
        <v>129.99999999999989</v>
      </c>
      <c r="H36" s="14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7">
        <v>0.65900000000000003</v>
      </c>
      <c r="E37" s="134">
        <f>(D37-C37)/C37</f>
        <v>6.1068702290076387E-3</v>
      </c>
      <c r="F37" s="22">
        <v>0.04</v>
      </c>
      <c r="G37" s="133">
        <f t="shared" si="4"/>
        <v>12.213740458015277</v>
      </c>
      <c r="H37" s="142">
        <f t="shared" si="2"/>
        <v>55492.497537506861</v>
      </c>
    </row>
    <row r="38" spans="1:8">
      <c r="A38" s="138" t="s">
        <v>120</v>
      </c>
      <c r="B38" s="138" t="s">
        <v>121</v>
      </c>
      <c r="C38" s="143">
        <v>4.62</v>
      </c>
      <c r="D38" s="143">
        <v>4.8</v>
      </c>
      <c r="E38" s="140">
        <f t="shared" ref="E38" si="5">(D38-C38)/C38</f>
        <v>3.8961038961038898E-2</v>
      </c>
      <c r="F38" s="22">
        <v>0.04</v>
      </c>
      <c r="G38" s="144">
        <f t="shared" si="4"/>
        <v>77.92207792207779</v>
      </c>
      <c r="H38" s="14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7">
        <v>7.0000000000000007E-2</v>
      </c>
      <c r="E39" s="34">
        <f>(D39-C39)/C39</f>
        <v>-0.41176470588235287</v>
      </c>
      <c r="F39" s="22">
        <v>0.04</v>
      </c>
      <c r="G39" s="133">
        <f t="shared" si="4"/>
        <v>-823.52941176470574</v>
      </c>
      <c r="H39" s="142">
        <f t="shared" si="2"/>
        <v>54746.890203664232</v>
      </c>
    </row>
    <row r="40" spans="1:8">
      <c r="A40" s="138" t="s">
        <v>122</v>
      </c>
      <c r="B40" s="138" t="s">
        <v>110</v>
      </c>
      <c r="C40" s="143">
        <v>1.63</v>
      </c>
      <c r="D40" s="143">
        <v>1.66</v>
      </c>
      <c r="E40" s="140">
        <f t="shared" ref="E40" si="6">(D40-C40)/C40</f>
        <v>1.8404907975460141E-2</v>
      </c>
      <c r="F40" s="22">
        <v>0.04</v>
      </c>
      <c r="G40" s="144">
        <f t="shared" si="4"/>
        <v>36.809815950920282</v>
      </c>
      <c r="H40" s="144">
        <f t="shared" si="2"/>
        <v>54783.700019615149</v>
      </c>
    </row>
    <row r="41" spans="1:8">
      <c r="A41" s="32" t="s">
        <v>26</v>
      </c>
      <c r="B41" s="35" t="s">
        <v>52</v>
      </c>
      <c r="C41" s="137">
        <v>2.9</v>
      </c>
      <c r="D41" s="137">
        <v>3.31</v>
      </c>
      <c r="E41" s="134">
        <f>(D41-C41)/C41</f>
        <v>0.14137931034482765</v>
      </c>
      <c r="F41" s="22">
        <v>0.04</v>
      </c>
      <c r="G41" s="142">
        <f t="shared" si="4"/>
        <v>282.75862068965529</v>
      </c>
      <c r="H41" s="142">
        <f t="shared" si="2"/>
        <v>55066.458640304802</v>
      </c>
    </row>
    <row r="42" spans="1:8">
      <c r="A42" s="138" t="s">
        <v>123</v>
      </c>
      <c r="B42" s="138" t="s">
        <v>106</v>
      </c>
      <c r="C42" s="148">
        <v>0.13</v>
      </c>
      <c r="D42" s="143">
        <v>0.10299999999999999</v>
      </c>
      <c r="E42" s="146">
        <f t="shared" ref="E42" si="7">(D42-C42)/C42</f>
        <v>-0.20769230769230776</v>
      </c>
      <c r="F42" s="22">
        <v>0.04</v>
      </c>
      <c r="G42" s="144">
        <f t="shared" si="4"/>
        <v>-415.38461538461553</v>
      </c>
      <c r="H42" s="144">
        <f t="shared" si="2"/>
        <v>54651.074024920184</v>
      </c>
    </row>
    <row r="43" spans="1:8">
      <c r="A43" s="36" t="s">
        <v>18</v>
      </c>
      <c r="B43" s="24" t="s">
        <v>19</v>
      </c>
      <c r="C43" s="137">
        <v>2.33</v>
      </c>
      <c r="D43" s="19">
        <v>2.4500000000000002</v>
      </c>
      <c r="E43" s="134">
        <f>(D43-C43)/C43</f>
        <v>5.1502145922746823E-2</v>
      </c>
      <c r="F43" s="22">
        <v>0.04</v>
      </c>
      <c r="G43" s="142">
        <f t="shared" si="4"/>
        <v>103.00429184549364</v>
      </c>
      <c r="H43" s="142">
        <f t="shared" si="2"/>
        <v>54754.078316765677</v>
      </c>
    </row>
    <row r="44" spans="1:8">
      <c r="A44" s="138" t="s">
        <v>124</v>
      </c>
      <c r="B44" s="139" t="s">
        <v>125</v>
      </c>
      <c r="C44" s="148">
        <v>16.3</v>
      </c>
      <c r="D44" s="143">
        <v>16.350000000000001</v>
      </c>
      <c r="E44" s="140">
        <f t="shared" ref="E44" si="8">(D44-C44)/C44</f>
        <v>3.0674846625767306E-3</v>
      </c>
      <c r="F44" s="22">
        <v>0.04</v>
      </c>
      <c r="G44" s="144">
        <f t="shared" si="4"/>
        <v>6.1349693251534614</v>
      </c>
      <c r="H44" s="14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4">
        <f>(D45-C45)/C45</f>
        <v>2.8355387523629559E-2</v>
      </c>
      <c r="F45" s="22">
        <v>0.04</v>
      </c>
      <c r="G45" s="133">
        <f t="shared" si="4"/>
        <v>56.710775047259119</v>
      </c>
      <c r="H45" s="142">
        <f t="shared" si="2"/>
        <v>54816.924061138088</v>
      </c>
    </row>
    <row r="46" spans="1:8">
      <c r="A46" s="149" t="s">
        <v>126</v>
      </c>
      <c r="B46" s="149" t="s">
        <v>104</v>
      </c>
      <c r="C46" s="147">
        <v>5.38</v>
      </c>
      <c r="D46" s="147">
        <v>5.65</v>
      </c>
      <c r="E46" s="140">
        <f t="shared" ref="E46:E99" si="9">(D46-C46)/C46</f>
        <v>5.0185873605948041E-2</v>
      </c>
      <c r="F46" s="22">
        <v>0.04</v>
      </c>
      <c r="G46" s="144">
        <f t="shared" si="4"/>
        <v>100.37174721189608</v>
      </c>
      <c r="H46" s="14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7">
        <v>0.17499999999999999</v>
      </c>
      <c r="E47" s="134">
        <f t="shared" si="9"/>
        <v>5.4216867469879394E-2</v>
      </c>
      <c r="F47" s="22">
        <v>0.04</v>
      </c>
      <c r="G47" s="133">
        <f t="shared" si="4"/>
        <v>108.43373493975879</v>
      </c>
      <c r="H47" s="142">
        <f t="shared" si="2"/>
        <v>55025.729543289744</v>
      </c>
    </row>
    <row r="48" spans="1:8">
      <c r="A48" s="149" t="s">
        <v>115</v>
      </c>
      <c r="B48" s="149" t="s">
        <v>108</v>
      </c>
      <c r="C48" s="147">
        <v>6.16</v>
      </c>
      <c r="D48" s="147">
        <v>6.76</v>
      </c>
      <c r="E48" s="140">
        <f t="shared" si="9"/>
        <v>9.7402597402597338E-2</v>
      </c>
      <c r="F48" s="22">
        <v>0.04</v>
      </c>
      <c r="G48" s="144">
        <f t="shared" si="4"/>
        <v>194.80519480519467</v>
      </c>
      <c r="H48" s="14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4">
        <f t="shared" si="9"/>
        <v>6.6465256797583E-2</v>
      </c>
      <c r="F49" s="22">
        <v>0.04</v>
      </c>
      <c r="G49" s="133">
        <f t="shared" si="4"/>
        <v>132.93051359516599</v>
      </c>
      <c r="H49" s="142">
        <f t="shared" si="2"/>
        <v>55353.465251690104</v>
      </c>
    </row>
    <row r="50" spans="1:8">
      <c r="A50" s="138" t="s">
        <v>127</v>
      </c>
      <c r="B50" s="138" t="s">
        <v>128</v>
      </c>
      <c r="C50" s="143">
        <v>3.08</v>
      </c>
      <c r="D50" s="143">
        <v>4.09</v>
      </c>
      <c r="E50" s="140">
        <f t="shared" si="9"/>
        <v>0.32792207792207784</v>
      </c>
      <c r="F50" s="22">
        <v>0.04</v>
      </c>
      <c r="G50" s="144">
        <f t="shared" si="4"/>
        <v>655.84415584415569</v>
      </c>
      <c r="H50" s="144">
        <f t="shared" si="2"/>
        <v>56009.30940753426</v>
      </c>
    </row>
    <row r="51" spans="1:8">
      <c r="A51" s="36" t="s">
        <v>54</v>
      </c>
      <c r="B51" s="136" t="s">
        <v>11</v>
      </c>
      <c r="C51" s="19">
        <v>4.5599999999999996</v>
      </c>
      <c r="D51" s="19">
        <v>4.8099999999999996</v>
      </c>
      <c r="E51" s="134">
        <f t="shared" si="9"/>
        <v>5.4824561403508776E-2</v>
      </c>
      <c r="F51" s="22">
        <v>0.04</v>
      </c>
      <c r="G51" s="133">
        <f t="shared" si="4"/>
        <v>109.64912280701755</v>
      </c>
      <c r="H51" s="142">
        <f t="shared" si="2"/>
        <v>56118.958530341275</v>
      </c>
    </row>
    <row r="52" spans="1:8">
      <c r="A52" s="138" t="s">
        <v>129</v>
      </c>
      <c r="B52" s="138" t="s">
        <v>130</v>
      </c>
      <c r="C52" s="147">
        <v>0.74199999999999999</v>
      </c>
      <c r="D52" s="143">
        <v>0.77400000000000002</v>
      </c>
      <c r="E52" s="140">
        <f t="shared" si="9"/>
        <v>4.3126684636118635E-2</v>
      </c>
      <c r="F52" s="22">
        <v>0.04</v>
      </c>
      <c r="G52" s="144">
        <f t="shared" si="4"/>
        <v>86.253369272237265</v>
      </c>
      <c r="H52" s="144">
        <f t="shared" si="2"/>
        <v>56205.21189961351</v>
      </c>
    </row>
    <row r="53" spans="1:8">
      <c r="A53" s="136" t="s">
        <v>55</v>
      </c>
      <c r="B53" s="33" t="s">
        <v>56</v>
      </c>
      <c r="C53" s="19">
        <v>1.37</v>
      </c>
      <c r="D53" s="19">
        <v>1.478</v>
      </c>
      <c r="E53" s="134">
        <f t="shared" si="9"/>
        <v>7.8832116788321069E-2</v>
      </c>
      <c r="F53" s="22">
        <v>0.04</v>
      </c>
      <c r="G53" s="133">
        <f t="shared" si="4"/>
        <v>157.66423357664215</v>
      </c>
      <c r="H53" s="142">
        <f t="shared" si="2"/>
        <v>56362.876133190155</v>
      </c>
    </row>
    <row r="54" spans="1:8">
      <c r="A54" s="111" t="s">
        <v>131</v>
      </c>
      <c r="B54" s="138" t="s">
        <v>132</v>
      </c>
      <c r="C54" s="143">
        <v>3.7850000000000001</v>
      </c>
      <c r="D54" s="143">
        <v>3.68</v>
      </c>
      <c r="E54" s="146">
        <f t="shared" si="9"/>
        <v>-2.7741083223249665E-2</v>
      </c>
      <c r="F54" s="22">
        <v>0.04</v>
      </c>
      <c r="G54" s="144">
        <f t="shared" si="4"/>
        <v>-55.482166446499328</v>
      </c>
      <c r="H54" s="144">
        <f t="shared" si="2"/>
        <v>56307.393966743657</v>
      </c>
    </row>
    <row r="55" spans="1:8">
      <c r="A55" s="136" t="s">
        <v>59</v>
      </c>
      <c r="B55" s="33" t="s">
        <v>60</v>
      </c>
      <c r="C55" s="46">
        <v>5.0599999999999996</v>
      </c>
      <c r="D55" s="137">
        <v>6</v>
      </c>
      <c r="E55" s="134">
        <f t="shared" si="9"/>
        <v>0.18577075098814239</v>
      </c>
      <c r="F55" s="22">
        <v>0.04</v>
      </c>
      <c r="G55" s="142">
        <f t="shared" si="4"/>
        <v>371.54150197628479</v>
      </c>
      <c r="H55" s="142">
        <f t="shared" si="2"/>
        <v>56678.935468719945</v>
      </c>
    </row>
    <row r="56" spans="1:8">
      <c r="A56" s="111" t="s">
        <v>133</v>
      </c>
      <c r="B56" s="138" t="s">
        <v>134</v>
      </c>
      <c r="C56" s="147">
        <v>1.34</v>
      </c>
      <c r="D56" s="143">
        <v>1.43</v>
      </c>
      <c r="E56" s="140">
        <f t="shared" si="9"/>
        <v>6.7164179104477501E-2</v>
      </c>
      <c r="F56" s="22">
        <v>0.04</v>
      </c>
      <c r="G56" s="144">
        <f t="shared" si="4"/>
        <v>134.328358208955</v>
      </c>
      <c r="H56" s="144">
        <f t="shared" si="2"/>
        <v>56813.263826928902</v>
      </c>
    </row>
    <row r="57" spans="1:8">
      <c r="A57" s="47" t="s">
        <v>54</v>
      </c>
      <c r="B57" s="47" t="s">
        <v>11</v>
      </c>
      <c r="C57" s="137">
        <v>4.3600000000000003</v>
      </c>
      <c r="D57" s="137">
        <v>4.33</v>
      </c>
      <c r="E57" s="34">
        <f t="shared" si="9"/>
        <v>-6.8807339449541852E-3</v>
      </c>
      <c r="F57" s="22">
        <v>0.04</v>
      </c>
      <c r="G57" s="133">
        <f t="shared" si="4"/>
        <v>-13.761467889908371</v>
      </c>
      <c r="H57" s="142">
        <f t="shared" si="2"/>
        <v>56799.50235903899</v>
      </c>
    </row>
    <row r="58" spans="1:8">
      <c r="A58" s="111" t="s">
        <v>135</v>
      </c>
      <c r="B58" s="144" t="s">
        <v>136</v>
      </c>
      <c r="C58" s="143">
        <v>3.33</v>
      </c>
      <c r="D58" s="143">
        <v>2.68</v>
      </c>
      <c r="E58" s="146">
        <f t="shared" si="9"/>
        <v>-0.19519519519519515</v>
      </c>
      <c r="F58" s="22">
        <v>0.04</v>
      </c>
      <c r="G58" s="144">
        <f t="shared" si="4"/>
        <v>-390.39039039039028</v>
      </c>
      <c r="H58" s="14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4">
        <f t="shared" si="9"/>
        <v>9.3663911845730113E-2</v>
      </c>
      <c r="F59" s="22">
        <v>0.04</v>
      </c>
      <c r="G59" s="133">
        <f t="shared" si="4"/>
        <v>187.32782369146022</v>
      </c>
      <c r="H59" s="142">
        <f t="shared" si="2"/>
        <v>56596.439792340061</v>
      </c>
    </row>
    <row r="60" spans="1:8">
      <c r="A60" s="149" t="s">
        <v>137</v>
      </c>
      <c r="B60" s="149" t="s">
        <v>119</v>
      </c>
      <c r="C60" s="147">
        <v>2.27</v>
      </c>
      <c r="D60" s="143">
        <v>2.3199999999999998</v>
      </c>
      <c r="E60" s="140">
        <f t="shared" si="9"/>
        <v>2.2026431718061595E-2</v>
      </c>
      <c r="F60" s="22">
        <v>0.04</v>
      </c>
      <c r="G60" s="144">
        <f t="shared" si="4"/>
        <v>44.052863436123189</v>
      </c>
      <c r="H60" s="14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9"/>
        <v>-0.26913265306122441</v>
      </c>
      <c r="F61" s="22">
        <v>0.04</v>
      </c>
      <c r="G61" s="133">
        <f t="shared" si="4"/>
        <v>-538.26530612244881</v>
      </c>
      <c r="H61" s="142">
        <f t="shared" si="2"/>
        <v>56102.227349653738</v>
      </c>
    </row>
    <row r="62" spans="1:8">
      <c r="A62" s="111" t="s">
        <v>131</v>
      </c>
      <c r="B62" s="149" t="s">
        <v>132</v>
      </c>
      <c r="C62" s="147">
        <v>3.43</v>
      </c>
      <c r="D62" s="143">
        <v>3.89</v>
      </c>
      <c r="E62" s="140">
        <f t="shared" si="9"/>
        <v>0.13411078717201164</v>
      </c>
      <c r="F62" s="22">
        <v>0.04</v>
      </c>
      <c r="G62" s="144">
        <f t="shared" si="4"/>
        <v>268.22157434402328</v>
      </c>
      <c r="H62" s="144">
        <f t="shared" si="2"/>
        <v>56370.448923997763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22">
        <v>0.04</v>
      </c>
      <c r="G63" s="142">
        <f t="shared" si="4"/>
        <v>63.798936684388529</v>
      </c>
      <c r="H63" s="142">
        <f t="shared" si="2"/>
        <v>56434.247860682153</v>
      </c>
    </row>
    <row r="64" spans="1:8">
      <c r="A64" s="129" t="s">
        <v>153</v>
      </c>
      <c r="B64" s="138" t="s">
        <v>154</v>
      </c>
      <c r="C64" s="147">
        <v>97.55</v>
      </c>
      <c r="D64" s="143">
        <v>94.75</v>
      </c>
      <c r="E64" s="146">
        <f>(D64-C64)/C64</f>
        <v>-2.8703229113275216E-2</v>
      </c>
      <c r="F64" s="22">
        <v>0.04</v>
      </c>
      <c r="G64" s="144">
        <f t="shared" si="4"/>
        <v>-57.406458226550434</v>
      </c>
      <c r="H64" s="144">
        <f t="shared" si="2"/>
        <v>56376.841402455604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22">
        <v>0.04</v>
      </c>
      <c r="G65" s="142">
        <f t="shared" si="4"/>
        <v>87.682672233820526</v>
      </c>
      <c r="H65" s="142">
        <f t="shared" si="2"/>
        <v>56464.524074689427</v>
      </c>
    </row>
    <row r="66" spans="1:8">
      <c r="A66" s="130" t="s">
        <v>120</v>
      </c>
      <c r="B66" s="149" t="s">
        <v>121</v>
      </c>
      <c r="C66" s="143">
        <v>4.8600000000000003</v>
      </c>
      <c r="D66" s="143">
        <v>4.99</v>
      </c>
      <c r="E66" s="140">
        <f t="shared" ref="E66" si="10">(D66-C66)/C66</f>
        <v>2.6748971193415613E-2</v>
      </c>
      <c r="F66" s="22">
        <v>0.04</v>
      </c>
      <c r="G66" s="144">
        <f t="shared" si="4"/>
        <v>53.497942386831227</v>
      </c>
      <c r="H66" s="14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3">
        <f t="shared" ref="G67:G98" si="11">MMULT((MMULT(50000,F67)),E67)</f>
        <v>206.72478206724784</v>
      </c>
      <c r="H67" s="142">
        <f t="shared" ref="H67:H130" si="12">SUM(H66,G67)</f>
        <v>56724.746799143504</v>
      </c>
    </row>
    <row r="68" spans="1:8">
      <c r="A68" s="131" t="s">
        <v>88</v>
      </c>
      <c r="B68" s="149" t="s">
        <v>138</v>
      </c>
      <c r="C68" s="147">
        <v>1.1399999999999999</v>
      </c>
      <c r="D68" s="143">
        <v>1.1659999999999999</v>
      </c>
      <c r="E68" s="140">
        <f t="shared" si="9"/>
        <v>2.2807017543859671E-2</v>
      </c>
      <c r="F68" s="22">
        <v>0.04</v>
      </c>
      <c r="G68" s="144">
        <f t="shared" si="11"/>
        <v>45.614035087719344</v>
      </c>
      <c r="H68" s="144">
        <f t="shared" si="12"/>
        <v>56770.360834231222</v>
      </c>
    </row>
    <row r="69" spans="1:8">
      <c r="A69" s="135" t="s">
        <v>65</v>
      </c>
      <c r="B69" s="48" t="s">
        <v>64</v>
      </c>
      <c r="C69" s="19">
        <v>5.66</v>
      </c>
      <c r="D69" s="19">
        <v>5.88</v>
      </c>
      <c r="E69" s="134">
        <f t="shared" si="9"/>
        <v>3.8869257950529992E-2</v>
      </c>
      <c r="F69" s="22">
        <v>0.04</v>
      </c>
      <c r="G69" s="133">
        <f t="shared" si="11"/>
        <v>77.738515901059984</v>
      </c>
      <c r="H69" s="142">
        <f t="shared" si="12"/>
        <v>56848.099350132281</v>
      </c>
    </row>
    <row r="70" spans="1:8">
      <c r="A70" s="130" t="s">
        <v>137</v>
      </c>
      <c r="B70" s="149" t="s">
        <v>119</v>
      </c>
      <c r="C70" s="143">
        <v>2.21</v>
      </c>
      <c r="D70" s="143">
        <v>2.37</v>
      </c>
      <c r="E70" s="140">
        <f t="shared" si="9"/>
        <v>7.2398190045248931E-2</v>
      </c>
      <c r="F70" s="22">
        <v>0.04</v>
      </c>
      <c r="G70" s="144">
        <f t="shared" si="11"/>
        <v>144.79638009049785</v>
      </c>
      <c r="H70" s="144">
        <f t="shared" si="12"/>
        <v>56992.895730222779</v>
      </c>
    </row>
    <row r="71" spans="1:8">
      <c r="A71" s="136" t="s">
        <v>14</v>
      </c>
      <c r="B71" s="33" t="s">
        <v>15</v>
      </c>
      <c r="C71" s="137">
        <v>53.3</v>
      </c>
      <c r="D71" s="137">
        <v>55.45</v>
      </c>
      <c r="E71" s="134">
        <f t="shared" si="9"/>
        <v>4.0337711069418497E-2</v>
      </c>
      <c r="F71" s="22">
        <v>0.04</v>
      </c>
      <c r="G71" s="133">
        <f t="shared" si="11"/>
        <v>80.675422138836993</v>
      </c>
      <c r="H71" s="142">
        <f t="shared" si="12"/>
        <v>57073.571152361619</v>
      </c>
    </row>
    <row r="72" spans="1:8">
      <c r="A72" s="138" t="s">
        <v>113</v>
      </c>
      <c r="B72" s="138" t="s">
        <v>114</v>
      </c>
      <c r="C72" s="143">
        <v>1.2130000000000001</v>
      </c>
      <c r="D72" s="143">
        <v>1.33</v>
      </c>
      <c r="E72" s="140">
        <f t="shared" si="9"/>
        <v>9.6455070074196195E-2</v>
      </c>
      <c r="F72" s="22">
        <v>0.04</v>
      </c>
      <c r="G72" s="144">
        <f t="shared" si="11"/>
        <v>192.9101401483924</v>
      </c>
      <c r="H72" s="14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9"/>
        <v>-0.17923280423280419</v>
      </c>
      <c r="F73" s="22">
        <v>0.04</v>
      </c>
      <c r="G73" s="133">
        <f t="shared" si="11"/>
        <v>-358.4656084656084</v>
      </c>
      <c r="H73" s="142">
        <f t="shared" si="12"/>
        <v>56908.015684044403</v>
      </c>
    </row>
    <row r="74" spans="1:8">
      <c r="A74" s="144" t="s">
        <v>139</v>
      </c>
      <c r="B74" s="138" t="s">
        <v>117</v>
      </c>
      <c r="C74" s="143">
        <v>7.02</v>
      </c>
      <c r="D74" s="143">
        <v>7.29</v>
      </c>
      <c r="E74" s="140">
        <f t="shared" si="9"/>
        <v>3.8461538461538533E-2</v>
      </c>
      <c r="F74" s="22">
        <v>0.04</v>
      </c>
      <c r="G74" s="144">
        <f t="shared" si="11"/>
        <v>76.923076923077062</v>
      </c>
      <c r="H74" s="14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4">
        <f t="shared" si="9"/>
        <v>4.2168674698795136E-2</v>
      </c>
      <c r="F75" s="22">
        <v>0.04</v>
      </c>
      <c r="G75" s="133">
        <f t="shared" si="11"/>
        <v>84.337349397590273</v>
      </c>
      <c r="H75" s="142">
        <f t="shared" si="12"/>
        <v>57069.27611036507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9"/>
        <v>3.9175257731958846E-2</v>
      </c>
      <c r="F76" s="22">
        <v>0.04</v>
      </c>
      <c r="G76" s="144">
        <f t="shared" si="11"/>
        <v>78.350515463917688</v>
      </c>
      <c r="H76" s="144">
        <f t="shared" si="12"/>
        <v>57147.626625828991</v>
      </c>
    </row>
    <row r="77" spans="1:8">
      <c r="A77" s="55" t="s">
        <v>44</v>
      </c>
      <c r="B77" s="56" t="s">
        <v>53</v>
      </c>
      <c r="C77" s="137">
        <v>11.8</v>
      </c>
      <c r="D77" s="137">
        <v>11.99</v>
      </c>
      <c r="E77" s="134">
        <f t="shared" si="9"/>
        <v>1.6101694915254195E-2</v>
      </c>
      <c r="F77" s="22">
        <v>0.04</v>
      </c>
      <c r="G77" s="133">
        <f t="shared" si="11"/>
        <v>32.203389830508392</v>
      </c>
      <c r="H77" s="142">
        <f t="shared" si="12"/>
        <v>57179.8300156595</v>
      </c>
    </row>
    <row r="78" spans="1:8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9"/>
        <v>5.5670103092783606E-2</v>
      </c>
      <c r="F78" s="22">
        <v>0.04</v>
      </c>
      <c r="G78" s="144">
        <f t="shared" si="11"/>
        <v>111.34020618556721</v>
      </c>
      <c r="H78" s="14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4">
        <f t="shared" si="9"/>
        <v>3.7589670014347064E-2</v>
      </c>
      <c r="F79" s="22">
        <v>0.04</v>
      </c>
      <c r="G79" s="142">
        <f t="shared" si="11"/>
        <v>75.179340028694128</v>
      </c>
      <c r="H79" s="142">
        <f t="shared" si="12"/>
        <v>57366.349561873758</v>
      </c>
    </row>
    <row r="80" spans="1:8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9"/>
        <v>2.6246719160104427E-3</v>
      </c>
      <c r="F80" s="22">
        <v>0.04</v>
      </c>
      <c r="G80" s="144">
        <f t="shared" si="11"/>
        <v>5.2493438320208856</v>
      </c>
      <c r="H80" s="144">
        <f t="shared" si="12"/>
        <v>57371.598905705781</v>
      </c>
    </row>
    <row r="81" spans="1:8">
      <c r="A81" s="136" t="s">
        <v>73</v>
      </c>
      <c r="B81" s="33" t="s">
        <v>74</v>
      </c>
      <c r="C81" s="28">
        <v>5.62</v>
      </c>
      <c r="D81" s="19">
        <v>5.81</v>
      </c>
      <c r="E81" s="134">
        <f t="shared" si="9"/>
        <v>3.3807829181494574E-2</v>
      </c>
      <c r="F81" s="22">
        <v>0.04</v>
      </c>
      <c r="G81" s="133">
        <f t="shared" si="11"/>
        <v>67.615658362989151</v>
      </c>
      <c r="H81" s="142">
        <f t="shared" si="12"/>
        <v>57439.214564068774</v>
      </c>
    </row>
    <row r="82" spans="1:8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9"/>
        <v>8.4033613445387556E-4</v>
      </c>
      <c r="F82" s="22">
        <v>0.04</v>
      </c>
      <c r="G82" s="144">
        <f t="shared" si="11"/>
        <v>1.6806722689077511</v>
      </c>
      <c r="H82" s="144">
        <f t="shared" si="12"/>
        <v>57440.895236337681</v>
      </c>
    </row>
    <row r="83" spans="1:8">
      <c r="A83" s="136" t="s">
        <v>79</v>
      </c>
      <c r="B83" s="33" t="s">
        <v>32</v>
      </c>
      <c r="C83" s="19">
        <v>2.2000000000000002</v>
      </c>
      <c r="D83" s="137">
        <v>2.2549999999999999</v>
      </c>
      <c r="E83" s="134">
        <f t="shared" si="9"/>
        <v>2.499999999999987E-2</v>
      </c>
      <c r="F83" s="22">
        <v>0.04</v>
      </c>
      <c r="G83" s="142">
        <f t="shared" si="11"/>
        <v>49.999999999999737</v>
      </c>
      <c r="H83" s="142">
        <f t="shared" si="12"/>
        <v>57490.895236337681</v>
      </c>
    </row>
    <row r="84" spans="1:8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9"/>
        <v>5.1391862955032168E-2</v>
      </c>
      <c r="F84" s="22">
        <v>0.04</v>
      </c>
      <c r="G84" s="144">
        <f t="shared" si="11"/>
        <v>102.78372591006433</v>
      </c>
      <c r="H84" s="14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7">
        <v>11.26</v>
      </c>
      <c r="E85" s="134">
        <f t="shared" si="9"/>
        <v>7.6481835564053427E-2</v>
      </c>
      <c r="F85" s="22">
        <v>0.04</v>
      </c>
      <c r="G85" s="133">
        <f t="shared" si="11"/>
        <v>152.96367112810685</v>
      </c>
      <c r="H85" s="142">
        <f t="shared" si="12"/>
        <v>57746.64263337585</v>
      </c>
    </row>
    <row r="86" spans="1:8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9"/>
        <v>1.9385026737967857E-2</v>
      </c>
      <c r="F86" s="22">
        <v>0.04</v>
      </c>
      <c r="G86" s="144">
        <f t="shared" si="11"/>
        <v>38.770053475935711</v>
      </c>
      <c r="H86" s="144">
        <f t="shared" si="12"/>
        <v>57785.412686851785</v>
      </c>
    </row>
    <row r="87" spans="1:8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9"/>
        <v>3.2167832167832103E-2</v>
      </c>
      <c r="F87" s="22">
        <v>0.04</v>
      </c>
      <c r="G87" s="133">
        <f t="shared" si="11"/>
        <v>64.335664335664205</v>
      </c>
      <c r="H87" s="142">
        <f t="shared" si="12"/>
        <v>57849.748351187452</v>
      </c>
    </row>
    <row r="88" spans="1:8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22">
        <v>0.04</v>
      </c>
      <c r="G88" s="144">
        <f t="shared" si="11"/>
        <v>-210.40189125295518</v>
      </c>
      <c r="H88" s="144">
        <f t="shared" si="12"/>
        <v>57639.346459934495</v>
      </c>
    </row>
    <row r="89" spans="1:8">
      <c r="A89" s="136" t="s">
        <v>77</v>
      </c>
      <c r="B89" s="33" t="s">
        <v>78</v>
      </c>
      <c r="C89" s="19">
        <v>0.47499999999999998</v>
      </c>
      <c r="D89" s="19">
        <v>0.52</v>
      </c>
      <c r="E89" s="134">
        <f t="shared" si="9"/>
        <v>9.4736842105263244E-2</v>
      </c>
      <c r="F89" s="22">
        <v>0.04</v>
      </c>
      <c r="G89" s="133">
        <f t="shared" si="11"/>
        <v>189.4736842105265</v>
      </c>
      <c r="H89" s="142">
        <f t="shared" si="12"/>
        <v>57828.820144145022</v>
      </c>
    </row>
    <row r="90" spans="1:8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22">
        <v>0.04</v>
      </c>
      <c r="G90" s="144">
        <f t="shared" si="11"/>
        <v>-411.76470588235298</v>
      </c>
      <c r="H90" s="144">
        <f t="shared" si="12"/>
        <v>57417.055438262672</v>
      </c>
    </row>
    <row r="91" spans="1:8">
      <c r="A91" s="58" t="s">
        <v>75</v>
      </c>
      <c r="B91" s="64" t="s">
        <v>76</v>
      </c>
      <c r="C91" s="46">
        <v>2.395</v>
      </c>
      <c r="D91" s="137">
        <v>2.46</v>
      </c>
      <c r="E91" s="134">
        <f t="shared" si="9"/>
        <v>2.7139874739039643E-2</v>
      </c>
      <c r="F91" s="22">
        <v>0.04</v>
      </c>
      <c r="G91" s="133">
        <f t="shared" si="11"/>
        <v>54.279749478079289</v>
      </c>
      <c r="H91" s="142">
        <f t="shared" si="12"/>
        <v>57471.335187740755</v>
      </c>
    </row>
    <row r="92" spans="1:8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9"/>
        <v>-0.79147982062780264</v>
      </c>
      <c r="F92" s="22">
        <v>0.04</v>
      </c>
      <c r="G92" s="144">
        <f t="shared" si="11"/>
        <v>-1582.9596412556052</v>
      </c>
      <c r="H92" s="144">
        <f t="shared" si="12"/>
        <v>55888.375546485149</v>
      </c>
    </row>
    <row r="93" spans="1:8">
      <c r="A93" s="136" t="s">
        <v>79</v>
      </c>
      <c r="B93" s="33" t="s">
        <v>32</v>
      </c>
      <c r="C93" s="46">
        <v>2.35</v>
      </c>
      <c r="D93" s="19">
        <v>2.38</v>
      </c>
      <c r="E93" s="134">
        <f t="shared" si="9"/>
        <v>1.2765957446808427E-2</v>
      </c>
      <c r="F93" s="22">
        <v>0.04</v>
      </c>
      <c r="G93" s="133">
        <f t="shared" si="11"/>
        <v>25.531914893616854</v>
      </c>
      <c r="H93" s="142">
        <f t="shared" si="12"/>
        <v>55913.907461378767</v>
      </c>
    </row>
    <row r="94" spans="1:8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9"/>
        <v>5.9040590405904113E-2</v>
      </c>
      <c r="F94" s="22">
        <v>0.04</v>
      </c>
      <c r="G94" s="144">
        <f t="shared" si="11"/>
        <v>118.08118081180822</v>
      </c>
      <c r="H94" s="144">
        <f t="shared" si="12"/>
        <v>56031.988642190576</v>
      </c>
    </row>
    <row r="95" spans="1:8">
      <c r="A95" s="135" t="s">
        <v>80</v>
      </c>
      <c r="B95" s="33" t="s">
        <v>81</v>
      </c>
      <c r="C95" s="46">
        <v>15.72</v>
      </c>
      <c r="D95" s="137">
        <v>15.82</v>
      </c>
      <c r="E95" s="134">
        <f t="shared" si="9"/>
        <v>6.361323155216262E-3</v>
      </c>
      <c r="F95" s="22">
        <v>0.04</v>
      </c>
      <c r="G95" s="133">
        <f t="shared" si="11"/>
        <v>12.722646310432523</v>
      </c>
      <c r="H95" s="142">
        <f t="shared" si="12"/>
        <v>56044.711288501006</v>
      </c>
    </row>
    <row r="96" spans="1:8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9"/>
        <v>-0.9170403587443946</v>
      </c>
      <c r="F96" s="22">
        <v>0.04</v>
      </c>
      <c r="G96" s="144">
        <f t="shared" si="11"/>
        <v>-1834.0807174887891</v>
      </c>
      <c r="H96" s="144">
        <f t="shared" si="12"/>
        <v>54210.630571012218</v>
      </c>
    </row>
    <row r="97" spans="1:8">
      <c r="A97" s="136" t="s">
        <v>84</v>
      </c>
      <c r="B97" s="33" t="s">
        <v>78</v>
      </c>
      <c r="C97" s="46">
        <v>2.17</v>
      </c>
      <c r="D97" s="19">
        <v>2.4</v>
      </c>
      <c r="E97" s="134">
        <f t="shared" si="9"/>
        <v>0.10599078341013825</v>
      </c>
      <c r="F97" s="22">
        <v>0.04</v>
      </c>
      <c r="G97" s="133">
        <f t="shared" si="11"/>
        <v>211.9815668202765</v>
      </c>
      <c r="H97" s="142">
        <f t="shared" si="12"/>
        <v>54422.612137832497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9"/>
        <v>5.7017543859649272E-2</v>
      </c>
      <c r="F98" s="22">
        <v>0.04</v>
      </c>
      <c r="G98" s="144">
        <f t="shared" si="11"/>
        <v>114.03508771929855</v>
      </c>
      <c r="H98" s="144">
        <f t="shared" si="12"/>
        <v>54536.647225551795</v>
      </c>
    </row>
    <row r="99" spans="1:8">
      <c r="A99" s="136" t="s">
        <v>59</v>
      </c>
      <c r="B99" s="33" t="s">
        <v>60</v>
      </c>
      <c r="C99" s="19">
        <v>9.68</v>
      </c>
      <c r="D99" s="19">
        <v>9.8699999999999992</v>
      </c>
      <c r="E99" s="134">
        <f t="shared" si="9"/>
        <v>1.9628099173553668E-2</v>
      </c>
      <c r="F99" s="22">
        <v>0.04</v>
      </c>
      <c r="G99" s="133">
        <f t="shared" ref="G99:G102" si="13">MMULT((MMULT(50000,F99)),E99)</f>
        <v>39.256198347107336</v>
      </c>
      <c r="H99" s="142">
        <f t="shared" si="12"/>
        <v>54575.903423898904</v>
      </c>
    </row>
    <row r="100" spans="1:8">
      <c r="A100" s="136" t="s">
        <v>86</v>
      </c>
      <c r="B100" s="136" t="s">
        <v>52</v>
      </c>
      <c r="C100" s="19">
        <v>13.57</v>
      </c>
      <c r="D100" s="19">
        <v>14.21</v>
      </c>
      <c r="E100" s="134">
        <f t="shared" ref="E100:E108" si="14">(D100-C100)/C100</f>
        <v>4.7162859248341973E-2</v>
      </c>
      <c r="F100" s="22">
        <v>0.04</v>
      </c>
      <c r="G100" s="133">
        <f t="shared" si="13"/>
        <v>94.325718496683947</v>
      </c>
      <c r="H100" s="133">
        <f t="shared" si="12"/>
        <v>54670.22914239559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14"/>
        <v>3.3568904593639488E-2</v>
      </c>
      <c r="F101" s="22">
        <v>0.04</v>
      </c>
      <c r="G101" s="133">
        <f t="shared" si="13"/>
        <v>67.137809187278975</v>
      </c>
      <c r="H101" s="133">
        <f t="shared" si="12"/>
        <v>54737.366951582866</v>
      </c>
    </row>
    <row r="102" spans="1:8">
      <c r="A102" s="136" t="s">
        <v>85</v>
      </c>
      <c r="B102" s="33" t="s">
        <v>9</v>
      </c>
      <c r="C102" s="19">
        <v>12.79</v>
      </c>
      <c r="D102" s="19">
        <v>12.95</v>
      </c>
      <c r="E102" s="134">
        <f t="shared" si="14"/>
        <v>1.2509773260359668E-2</v>
      </c>
      <c r="F102" s="22">
        <v>0.04</v>
      </c>
      <c r="G102" s="133">
        <f t="shared" si="13"/>
        <v>25.019546520719334</v>
      </c>
      <c r="H102" s="133">
        <f t="shared" si="12"/>
        <v>54762.386498103588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14"/>
        <v>4.0268456375838965E-2</v>
      </c>
      <c r="F103" s="22">
        <v>0.04</v>
      </c>
      <c r="G103" s="142">
        <f t="shared" ref="G103:G104" si="15">MMULT((MMULT(50000,F103)),E103)</f>
        <v>80.536912751677932</v>
      </c>
      <c r="H103" s="133">
        <f t="shared" si="12"/>
        <v>54842.923410855263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14"/>
        <v>1.9230769230769201E-2</v>
      </c>
      <c r="F104" s="22">
        <v>0.04</v>
      </c>
      <c r="G104" s="144">
        <f t="shared" si="15"/>
        <v>38.461538461538403</v>
      </c>
      <c r="H104" s="133">
        <f t="shared" si="12"/>
        <v>54881.384949316802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14"/>
        <v>4.8715677590788375E-2</v>
      </c>
      <c r="F105" s="22">
        <v>0.04</v>
      </c>
      <c r="G105" s="133">
        <f>MMULT((MMULT(50000,F105)),E105)</f>
        <v>97.431355181576748</v>
      </c>
      <c r="H105" s="133">
        <f t="shared" si="12"/>
        <v>54978.816304498381</v>
      </c>
    </row>
    <row r="106" spans="1:8">
      <c r="A106" s="43" t="s">
        <v>157</v>
      </c>
      <c r="B106" s="44" t="s">
        <v>15</v>
      </c>
      <c r="C106" s="69">
        <v>56.15</v>
      </c>
      <c r="D106" s="69">
        <v>56.5</v>
      </c>
      <c r="E106" s="152">
        <f t="shared" si="14"/>
        <v>6.2333036509350211E-3</v>
      </c>
      <c r="F106" s="22">
        <v>0.04</v>
      </c>
      <c r="G106" s="133">
        <f>MMULT((MMULT(50000,F106)),E106)</f>
        <v>12.466607301870042</v>
      </c>
      <c r="H106" s="133">
        <f t="shared" si="12"/>
        <v>54991.282911800248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14"/>
        <v>7.9207920792079153E-2</v>
      </c>
      <c r="F107" s="22">
        <v>0.04</v>
      </c>
      <c r="G107" s="133">
        <f>MMULT((MMULT(50000,F107)),E107)</f>
        <v>158.4158415841583</v>
      </c>
      <c r="H107" s="133">
        <f t="shared" si="12"/>
        <v>55149.698753384408</v>
      </c>
    </row>
    <row r="108" spans="1:8">
      <c r="A108" s="43" t="s">
        <v>54</v>
      </c>
      <c r="B108" s="44" t="s">
        <v>11</v>
      </c>
      <c r="C108" s="69">
        <v>5.97</v>
      </c>
      <c r="D108" s="69">
        <v>5.85</v>
      </c>
      <c r="E108" s="60">
        <f t="shared" si="14"/>
        <v>-2.0100502512562832E-2</v>
      </c>
      <c r="F108" s="22">
        <v>0.04</v>
      </c>
      <c r="G108" s="133">
        <f>MMULT((MMULT(50000,F108)),E108)</f>
        <v>-40.20100502512566</v>
      </c>
      <c r="H108" s="133">
        <f t="shared" si="12"/>
        <v>55109.497748359281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16">(D109-C109)/C109</f>
        <v>6.0790273556231055E-3</v>
      </c>
      <c r="F109" s="22">
        <v>0.04</v>
      </c>
      <c r="G109" s="133">
        <f>MMULT((MMULT(50000,F109)),E109)</f>
        <v>12.15805471124621</v>
      </c>
      <c r="H109" s="133">
        <f t="shared" si="12"/>
        <v>55121.655803070527</v>
      </c>
    </row>
    <row r="110" spans="1:8">
      <c r="A110" s="136" t="s">
        <v>88</v>
      </c>
      <c r="B110" s="136" t="s">
        <v>89</v>
      </c>
      <c r="C110" s="19">
        <v>1.133</v>
      </c>
      <c r="D110" s="19">
        <v>1.1930000000000001</v>
      </c>
      <c r="E110" s="134">
        <f t="shared" ref="E110:E116" si="17">(D110-C110)/C110</f>
        <v>5.2956751985878243E-2</v>
      </c>
      <c r="F110" s="22">
        <v>0.04</v>
      </c>
      <c r="G110" s="142">
        <f t="shared" ref="G110" si="18">MMULT((MMULT(50000,F110)),E110)</f>
        <v>105.91350397175648</v>
      </c>
      <c r="H110" s="133">
        <f t="shared" si="12"/>
        <v>55227.569307042286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17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12"/>
        <v>55405.149773191006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17"/>
        <v>0.12251655629139084</v>
      </c>
      <c r="F112" s="141">
        <v>0.04</v>
      </c>
      <c r="G112" s="133">
        <f>MMULT((MMULT(50000,F112)),E112)</f>
        <v>245.03311258278168</v>
      </c>
      <c r="H112" s="142">
        <f t="shared" si="12"/>
        <v>55650.182885773786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17"/>
        <v>8.324084350721421E-2</v>
      </c>
      <c r="F113" s="155">
        <v>0.02</v>
      </c>
      <c r="G113" s="133">
        <f>MMULT((MMULT(50000,F113)),E113)</f>
        <v>83.240843507214208</v>
      </c>
      <c r="H113" s="142">
        <f t="shared" si="12"/>
        <v>55733.423729280999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17"/>
        <v>5.641025641025646E-2</v>
      </c>
      <c r="F114" s="54">
        <v>0.04</v>
      </c>
      <c r="G114" s="142">
        <f t="shared" ref="G114" si="19">MMULT((MMULT(50000,F114)),E114)</f>
        <v>112.82051282051292</v>
      </c>
      <c r="H114" s="142">
        <f t="shared" si="12"/>
        <v>55846.244242101515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17"/>
        <v>0.13235294117647065</v>
      </c>
      <c r="F115" s="169">
        <v>0.04</v>
      </c>
      <c r="G115" s="168">
        <f>MMULT((MMULT(50000,F115)),E115)</f>
        <v>264.70588235294127</v>
      </c>
      <c r="H115" s="142">
        <f t="shared" si="12"/>
        <v>56110.950124454459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17"/>
        <v>8.6111111111111194E-2</v>
      </c>
      <c r="F116" s="185">
        <v>0.04</v>
      </c>
      <c r="G116" s="142">
        <f t="shared" ref="G116:G127" si="20">MMULT((MMULT(50000,F116)),E116)</f>
        <v>172.2222222222224</v>
      </c>
      <c r="H116" s="142">
        <f t="shared" si="12"/>
        <v>56283.172346676678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21">(D117-C117)/C117</f>
        <v>7.3684210526315852E-2</v>
      </c>
      <c r="F117" s="185">
        <v>0.04</v>
      </c>
      <c r="G117" s="142">
        <f t="shared" si="20"/>
        <v>147.3684210526317</v>
      </c>
      <c r="H117" s="142">
        <f t="shared" si="12"/>
        <v>56430.540767729311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21"/>
        <v>0.10897435897435892</v>
      </c>
      <c r="F118" s="185">
        <v>0.04</v>
      </c>
      <c r="G118" s="142">
        <f t="shared" si="20"/>
        <v>217.94871794871784</v>
      </c>
      <c r="H118" s="142">
        <f t="shared" si="12"/>
        <v>56648.48948567803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21"/>
        <v>7.71456123432977E-3</v>
      </c>
      <c r="F119" s="185">
        <v>0.04</v>
      </c>
      <c r="G119" s="142">
        <f t="shared" si="20"/>
        <v>15.429122468659539</v>
      </c>
      <c r="H119" s="142">
        <f t="shared" si="12"/>
        <v>56663.918608146691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21"/>
        <v>4.417670682730928E-2</v>
      </c>
      <c r="F120" s="185">
        <v>0.04</v>
      </c>
      <c r="G120" s="142">
        <f t="shared" si="20"/>
        <v>88.353413654618564</v>
      </c>
      <c r="H120" s="142">
        <f t="shared" si="12"/>
        <v>56752.272021801306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21"/>
        <v>-0.21708185053380777</v>
      </c>
      <c r="F121" s="185">
        <v>0.04</v>
      </c>
      <c r="G121" s="142">
        <f t="shared" si="20"/>
        <v>-434.16370106761553</v>
      </c>
      <c r="H121" s="142">
        <f t="shared" si="12"/>
        <v>56318.108320733692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21"/>
        <v>8.9166666666666686E-2</v>
      </c>
      <c r="F122" s="169">
        <v>0.04</v>
      </c>
      <c r="G122" s="142">
        <f t="shared" si="20"/>
        <v>178.33333333333337</v>
      </c>
      <c r="H122" s="142">
        <f t="shared" si="12"/>
        <v>56496.441654067028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22">(D123-C123)/C123</f>
        <v>0.37185185185185182</v>
      </c>
      <c r="F123" s="178">
        <v>0.04</v>
      </c>
      <c r="G123" s="142">
        <f t="shared" si="20"/>
        <v>743.7037037037037</v>
      </c>
      <c r="H123" s="142">
        <f t="shared" si="12"/>
        <v>57240.145357770729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23">(D124-C124)/C124</f>
        <v>-0.22153209109730854</v>
      </c>
      <c r="F124" s="178">
        <v>0.04</v>
      </c>
      <c r="G124" s="142">
        <f t="shared" si="20"/>
        <v>-443.06418219461705</v>
      </c>
      <c r="H124" s="142">
        <f t="shared" si="12"/>
        <v>56797.08117557611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23"/>
        <v>3.0110935023771854E-2</v>
      </c>
      <c r="F125" s="180">
        <v>0.04</v>
      </c>
      <c r="G125" s="142">
        <f t="shared" si="20"/>
        <v>60.22187004754371</v>
      </c>
      <c r="H125" s="142">
        <f t="shared" si="12"/>
        <v>56857.303045623652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23"/>
        <v>6.4285714285714307E-2</v>
      </c>
      <c r="F126" s="180">
        <v>0.04</v>
      </c>
      <c r="G126" s="142">
        <f t="shared" si="20"/>
        <v>128.57142857142861</v>
      </c>
      <c r="H126" s="142">
        <f t="shared" si="12"/>
        <v>56985.87447419508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23"/>
        <v>3.3965244865718891E-2</v>
      </c>
      <c r="F127" s="187">
        <v>0.04</v>
      </c>
      <c r="G127" s="142">
        <f t="shared" si="20"/>
        <v>67.930489731437788</v>
      </c>
      <c r="H127" s="142">
        <f t="shared" si="12"/>
        <v>57053.804963926515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23"/>
        <v>9.765625E-2</v>
      </c>
      <c r="F128" s="187">
        <v>0.04</v>
      </c>
      <c r="G128" s="168">
        <f>MMULT((MMULT(50000,F128)),E128)</f>
        <v>195.3125</v>
      </c>
      <c r="H128" s="142">
        <f t="shared" si="12"/>
        <v>57249.117463926515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23"/>
        <v>-0.3184031158714703</v>
      </c>
      <c r="F129" s="178">
        <v>0.04</v>
      </c>
      <c r="G129" s="168">
        <f t="shared" ref="G129:G131" si="24">MMULT((MMULT(50000,F129)),E129)</f>
        <v>-636.80623174294055</v>
      </c>
      <c r="H129" s="142">
        <f t="shared" si="12"/>
        <v>56612.311232183572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23"/>
        <v>-0.19540229885057475</v>
      </c>
      <c r="F130" s="178">
        <v>0.04</v>
      </c>
      <c r="G130" s="168">
        <f t="shared" si="24"/>
        <v>-390.80459770114948</v>
      </c>
      <c r="H130" s="142">
        <f t="shared" si="12"/>
        <v>56221.506634482423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23"/>
        <v>8.6419753086419887E-2</v>
      </c>
      <c r="F131" s="190">
        <v>0.04</v>
      </c>
      <c r="G131" s="168">
        <f t="shared" si="24"/>
        <v>172.83950617283978</v>
      </c>
      <c r="H131" s="142">
        <f t="shared" ref="H131" si="25">SUM(H130,G131)</f>
        <v>56394.34614065526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23"/>
        <v>0.11383108935128515</v>
      </c>
      <c r="F132" s="180">
        <v>0.04</v>
      </c>
      <c r="G132" s="168">
        <f t="shared" ref="G132:G139" si="26">MMULT((MMULT(50000,F132)),E132)</f>
        <v>227.66217870257029</v>
      </c>
      <c r="H132" s="142">
        <f t="shared" ref="H132:H142" si="27">SUM(H131,G132)</f>
        <v>56622.008319357832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0.04</v>
      </c>
      <c r="G133" s="168">
        <f t="shared" si="26"/>
        <v>-246.75324675324666</v>
      </c>
      <c r="H133" s="142">
        <f t="shared" si="27"/>
        <v>56375.255072604588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0.04</v>
      </c>
      <c r="G134" s="168">
        <f t="shared" si="26"/>
        <v>487.12871287128712</v>
      </c>
      <c r="H134" s="142">
        <f t="shared" si="27"/>
        <v>56862.383785475875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0.04</v>
      </c>
      <c r="G135" s="168">
        <f t="shared" si="26"/>
        <v>197.75280898876397</v>
      </c>
      <c r="H135" s="142">
        <f t="shared" si="27"/>
        <v>57060.136594464639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28">(D136-C136)/C136</f>
        <v>1.9693654266958391E-2</v>
      </c>
      <c r="F136" s="178">
        <v>0.04</v>
      </c>
      <c r="G136" s="168">
        <f t="shared" si="26"/>
        <v>39.38730853391678</v>
      </c>
      <c r="H136" s="142">
        <f t="shared" si="27"/>
        <v>57099.523902998553</v>
      </c>
    </row>
    <row r="137" spans="1:8">
      <c r="A137" s="171" t="s">
        <v>85</v>
      </c>
      <c r="B137" s="172" t="s">
        <v>9</v>
      </c>
      <c r="C137" s="176">
        <v>12.115</v>
      </c>
      <c r="D137" s="176">
        <v>10</v>
      </c>
      <c r="E137" s="174">
        <f>(D137-C137)/C137</f>
        <v>-0.17457697069748249</v>
      </c>
      <c r="F137" s="180">
        <v>0.04</v>
      </c>
      <c r="G137" s="142">
        <f t="shared" si="26"/>
        <v>-349.15394139496499</v>
      </c>
      <c r="H137" s="142">
        <f t="shared" si="27"/>
        <v>56750.369961603588</v>
      </c>
    </row>
    <row r="138" spans="1:8">
      <c r="A138" s="171" t="s">
        <v>184</v>
      </c>
      <c r="B138" s="172" t="s">
        <v>36</v>
      </c>
      <c r="C138" s="179">
        <v>0.47</v>
      </c>
      <c r="D138" s="176">
        <v>0.44</v>
      </c>
      <c r="E138" s="174">
        <f>(D138-C138)/C138</f>
        <v>-6.3829787234042493E-2</v>
      </c>
      <c r="F138" s="180">
        <v>0.04</v>
      </c>
      <c r="G138" s="142">
        <f t="shared" si="26"/>
        <v>-127.65957446808498</v>
      </c>
      <c r="H138" s="142">
        <f t="shared" si="27"/>
        <v>56622.710387135507</v>
      </c>
    </row>
    <row r="139" spans="1:8">
      <c r="A139" s="171" t="s">
        <v>75</v>
      </c>
      <c r="B139" s="172" t="s">
        <v>76</v>
      </c>
      <c r="C139" s="179">
        <v>1.9</v>
      </c>
      <c r="D139" s="176">
        <v>2.0499999999999998</v>
      </c>
      <c r="E139" s="152">
        <f>(D139-C139)/C139</f>
        <v>7.8947368421052586E-2</v>
      </c>
      <c r="F139" s="187">
        <v>0.04</v>
      </c>
      <c r="G139" s="142">
        <f t="shared" si="26"/>
        <v>157.89473684210517</v>
      </c>
      <c r="H139" s="142">
        <f t="shared" si="27"/>
        <v>56780.605123977613</v>
      </c>
    </row>
    <row r="140" spans="1:8">
      <c r="A140" s="136" t="s">
        <v>44</v>
      </c>
      <c r="B140" s="33" t="s">
        <v>53</v>
      </c>
      <c r="C140" s="46">
        <v>12.47</v>
      </c>
      <c r="D140" s="19">
        <v>13.6</v>
      </c>
      <c r="E140" s="134">
        <f>(D140-C140)/C140</f>
        <v>9.0617481956695986E-2</v>
      </c>
      <c r="F140" s="54">
        <v>0.04</v>
      </c>
      <c r="G140" s="168">
        <f>MMULT((MMULT(50000,F140)),E140)</f>
        <v>181.23496391339197</v>
      </c>
      <c r="H140" s="168">
        <f t="shared" si="27"/>
        <v>56961.840087891003</v>
      </c>
    </row>
    <row r="141" spans="1:8">
      <c r="A141" s="171" t="s">
        <v>85</v>
      </c>
      <c r="B141" s="172" t="s">
        <v>9</v>
      </c>
      <c r="C141" s="179">
        <v>10.17</v>
      </c>
      <c r="D141" s="179">
        <v>10.9</v>
      </c>
      <c r="E141" s="152">
        <f>(D141-C141)/C141</f>
        <v>7.1779744346116073E-2</v>
      </c>
      <c r="F141" s="187">
        <v>0.04</v>
      </c>
      <c r="G141" s="168">
        <f t="shared" ref="G141:G142" si="29">MMULT((MMULT(50000,F141)),E141)</f>
        <v>143.55948869223215</v>
      </c>
      <c r="H141" s="168">
        <f t="shared" si="27"/>
        <v>57105.399576583237</v>
      </c>
    </row>
    <row r="142" spans="1:8">
      <c r="A142" s="171" t="s">
        <v>173</v>
      </c>
      <c r="B142" s="172" t="s">
        <v>171</v>
      </c>
      <c r="C142" s="176">
        <v>4.07</v>
      </c>
      <c r="D142" s="176">
        <v>4.47</v>
      </c>
      <c r="E142" s="134">
        <f>(D142-C142)/C142</f>
        <v>9.8280098280098135E-2</v>
      </c>
      <c r="F142" s="180">
        <v>0.04</v>
      </c>
      <c r="G142" s="142">
        <f t="shared" si="29"/>
        <v>196.56019656019626</v>
      </c>
      <c r="H142" s="142">
        <f t="shared" si="27"/>
        <v>57301.959773143433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</hyperlinks>
  <pageMargins left="0.7" right="0.7" top="0.75" bottom="0.75" header="0.3" footer="0.3"/>
  <pageSetup paperSize="9" orientation="portrait" horizontalDpi="360" verticalDpi="360" r:id="rId245"/>
  <drawing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2018-02-28T09:02:36Z</dcterms:modified>
</cp:coreProperties>
</file>